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15" windowHeight="13275"/>
  </bookViews>
  <sheets>
    <sheet name="Books" sheetId="1" r:id="rId1"/>
    <sheet name="EBC Ebooks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2" l="1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2" i="2"/>
  <c r="G2" i="2"/>
</calcChain>
</file>

<file path=xl/sharedStrings.xml><?xml version="1.0" encoding="utf-8"?>
<sst xmlns="http://schemas.openxmlformats.org/spreadsheetml/2006/main" count="730" uniqueCount="387">
  <si>
    <t>Doody's Special Topics List in Clinical Care of Indigenous Peoples
Published January 3, 2023
Selected by: 
Naomi Bishop, University of Arizona | Alexis Ellsworth-Kopkowski, University of New Mexico | Deborah Lee, University of Saskatchewan | Janice Linton, University of Manitoba | Caroline Monnin, University of Manitoba</t>
  </si>
  <si>
    <t>ISBN</t>
  </si>
  <si>
    <t>Author Last</t>
  </si>
  <si>
    <t>Author First</t>
  </si>
  <si>
    <t>Title</t>
  </si>
  <si>
    <t>Publisher</t>
  </si>
  <si>
    <t>Copyright</t>
  </si>
  <si>
    <t>Edition</t>
  </si>
  <si>
    <t>List</t>
  </si>
  <si>
    <t>Star Rating</t>
  </si>
  <si>
    <t>Open Access</t>
  </si>
  <si>
    <t>Region</t>
  </si>
  <si>
    <t>Indigenous Author Known</t>
  </si>
  <si>
    <t>Notes</t>
  </si>
  <si>
    <t>Absolon (Minogiizhigokwe)</t>
  </si>
  <si>
    <t>Kathleen E.</t>
  </si>
  <si>
    <t>Kaandossiwin: How We Come to Know Indigenous re-Search Methodologies, 2nd Edition</t>
  </si>
  <si>
    <t>Fernwood Publishing</t>
  </si>
  <si>
    <t>2nd</t>
  </si>
  <si>
    <t>Yes</t>
  </si>
  <si>
    <t>1st</t>
  </si>
  <si>
    <t>unknown</t>
  </si>
  <si>
    <t>Alvord</t>
  </si>
  <si>
    <t>Lori</t>
  </si>
  <si>
    <t>Scalpel and the Silver Bear: The First Navajo Woman Surgeon Combines Western Medicine and Traditional Healing</t>
  </si>
  <si>
    <t>Bantam Books</t>
  </si>
  <si>
    <t>USA</t>
  </si>
  <si>
    <t>Arya</t>
  </si>
  <si>
    <t>Akshaya Neil</t>
  </si>
  <si>
    <t>Under-Served: Health Determinants of Indigenous, Inner-City, and Migrant Populations in Canada</t>
  </si>
  <si>
    <t>Canadian Scholars' Press</t>
  </si>
  <si>
    <t>Canada</t>
  </si>
  <si>
    <t>University of Toronto Press</t>
  </si>
  <si>
    <t>ANZ</t>
  </si>
  <si>
    <t>Biles</t>
  </si>
  <si>
    <t>Brett</t>
  </si>
  <si>
    <t>Aboriginal and Torres Strait Islander Peoples' Health and Wellbeing</t>
  </si>
  <si>
    <t>Oxford University Press, Inc.</t>
  </si>
  <si>
    <t>Blume</t>
  </si>
  <si>
    <t>Arthur W.</t>
  </si>
  <si>
    <t>Colonialism and the COVID-19 Pandemic: Perspectives from indigenous Psychology</t>
  </si>
  <si>
    <t>Springer</t>
  </si>
  <si>
    <t>Demeter Press</t>
  </si>
  <si>
    <t>Burhansstipanov</t>
  </si>
  <si>
    <t>Linda</t>
  </si>
  <si>
    <t>Indigenous Public Health: Improvement through Community-Engaged Interventions</t>
  </si>
  <si>
    <t>University Press Of Kentucky</t>
  </si>
  <si>
    <t>Butler</t>
  </si>
  <si>
    <t>Brian</t>
  </si>
  <si>
    <t>Aboriginal Studies Press</t>
  </si>
  <si>
    <t>Rutgers University Press</t>
  </si>
  <si>
    <t>Multiple</t>
  </si>
  <si>
    <t>Charlton</t>
  </si>
  <si>
    <t>John E.</t>
  </si>
  <si>
    <t>Decolonizing Mental Health: Embracing Indigenous Multi-Dimensional Balance</t>
  </si>
  <si>
    <t>J. Charlton Publishing</t>
  </si>
  <si>
    <t>Chrisjohn</t>
  </si>
  <si>
    <t>Roland</t>
  </si>
  <si>
    <t>Dying to Please You: Indigenous Suicide in Contemporary Canada</t>
  </si>
  <si>
    <t>Theytus Books</t>
  </si>
  <si>
    <t>Dagogo-Jack</t>
  </si>
  <si>
    <t>Sam</t>
  </si>
  <si>
    <t xml:space="preserve">Diabetes Mellitus in Developing Countries and Underserved Communities 
</t>
  </si>
  <si>
    <t>Danto</t>
  </si>
  <si>
    <t>David</t>
  </si>
  <si>
    <t>Indigenous Knowledge and Mental Health: A Global Perspective</t>
  </si>
  <si>
    <t>Daschuk</t>
  </si>
  <si>
    <t>James</t>
  </si>
  <si>
    <t>Clearing the Plains: Disease, Politics of Starvation, and the Loss of Indigenous Life</t>
  </si>
  <si>
    <t>University of Regina Press</t>
  </si>
  <si>
    <t>Random House</t>
  </si>
  <si>
    <t>Douglas</t>
  </si>
  <si>
    <t>Vasiliki</t>
  </si>
  <si>
    <t>An Introduction to Indigenous Health and Healthcare in Canada: Bridging Health and Healing, 2nd Edition</t>
  </si>
  <si>
    <t>Springer Publishing Company</t>
  </si>
  <si>
    <t>Routledge</t>
  </si>
  <si>
    <t>Duran</t>
  </si>
  <si>
    <t>Eduardo</t>
  </si>
  <si>
    <t>Healing the Soul Wound: Trauma-Informed Counseling for Indigenous Communities, 2nd Edition</t>
  </si>
  <si>
    <t>Teachers College Press</t>
  </si>
  <si>
    <t>HC ISBN: 9780807763155</t>
  </si>
  <si>
    <t>Dyke</t>
  </si>
  <si>
    <t>Cornelius</t>
  </si>
  <si>
    <t>American Indian Health Disparities in the 21st Century</t>
  </si>
  <si>
    <t>Cambridge Scholars Publishing</t>
  </si>
  <si>
    <t>Edmondson</t>
  </si>
  <si>
    <t>Wendy</t>
  </si>
  <si>
    <t>Burda-burda Balayi Health Professionals and Indigenous Health: Working at the Interface</t>
  </si>
  <si>
    <t>Fleming</t>
  </si>
  <si>
    <t>Christopher</t>
  </si>
  <si>
    <t>Routledge Handbook of Indigenous Wellbeing</t>
  </si>
  <si>
    <t>Gebhard</t>
  </si>
  <si>
    <t>Amanda</t>
  </si>
  <si>
    <t>White Benevolence: Racism and Colonial Violence in the Helping Professions</t>
  </si>
  <si>
    <t>Geddes</t>
  </si>
  <si>
    <t>Gary</t>
  </si>
  <si>
    <t>Medicine Unbundled: A Journey through the Minefields of Indigenous Health Care</t>
  </si>
  <si>
    <t>Heritage House Publishing</t>
  </si>
  <si>
    <t>Geller</t>
  </si>
  <si>
    <t>Danielle</t>
  </si>
  <si>
    <t>Dog Flowers: A Memoir, An Archive</t>
  </si>
  <si>
    <t>University of Manitoba Press</t>
  </si>
  <si>
    <t>Grayshield</t>
  </si>
  <si>
    <t>Lisa</t>
  </si>
  <si>
    <t>Indigenous Ways of Knowing in Psychological Counseling: Theory, Research, and Practice</t>
  </si>
  <si>
    <t>Americas</t>
  </si>
  <si>
    <t>Greenwood</t>
  </si>
  <si>
    <t>Margo</t>
  </si>
  <si>
    <t>Introduction to Determinants of First Nations, Inuit, and Metis Peoples' Health in Canada</t>
  </si>
  <si>
    <t>Determinants of Indigenous Peoples' Health: Beyond the Social, 2nd Edition</t>
  </si>
  <si>
    <t>Hay</t>
  </si>
  <si>
    <t>Travis</t>
  </si>
  <si>
    <t>Inventing the Thrifty Gene: The Science of Settler Colonialism</t>
  </si>
  <si>
    <t>Henry</t>
  </si>
  <si>
    <t>Robert</t>
  </si>
  <si>
    <t>Global Indigenous Health: Reconciling the Past, Engaging the Present, Animating the Future</t>
  </si>
  <si>
    <t>University of Arizona Press</t>
  </si>
  <si>
    <t>Hulko</t>
  </si>
  <si>
    <t>Indigenous Peoples and Dementia: New Understandings of Memory Loss and Memory Care</t>
  </si>
  <si>
    <t>University of British Columbia Press</t>
  </si>
  <si>
    <t>HC ISBN: 9780774837835</t>
  </si>
  <si>
    <t>Johnson</t>
  </si>
  <si>
    <t>Leslie Main</t>
  </si>
  <si>
    <t>Wisdom Engaged: Traditional Knowledge for Northern Community Well-Being</t>
  </si>
  <si>
    <t>University of Alberta Press</t>
  </si>
  <si>
    <t>Joseph</t>
  </si>
  <si>
    <t>Bob</t>
  </si>
  <si>
    <t>21 Things You May Not Know About the Indian Act: Helping Canadians Make Reconciliation with Indigenous Peoples a Reality</t>
  </si>
  <si>
    <t>Indigenous Relations Press</t>
  </si>
  <si>
    <t>Kovach</t>
  </si>
  <si>
    <t>Margaret</t>
  </si>
  <si>
    <t>Indigenous Methodologies: Characteristics, Conversations, and Contexts, 2nd Edition</t>
  </si>
  <si>
    <t>Kristofic</t>
  </si>
  <si>
    <t>Jim</t>
  </si>
  <si>
    <t>Medicine Women: The Story of the First Native American Nursing School</t>
  </si>
  <si>
    <t>University of New Mexico Press</t>
  </si>
  <si>
    <t>Laing</t>
  </si>
  <si>
    <t>Marie</t>
  </si>
  <si>
    <t>Urban Indigenous Youth Reframing Two-Spirit</t>
  </si>
  <si>
    <t>Lee</t>
  </si>
  <si>
    <t>Emma and tebrakunna country</t>
  </si>
  <si>
    <t>Indigenous Women's Voices: 20 Years on from Linda Tuhiwai Smith’s Decolonizing Methodologies</t>
  </si>
  <si>
    <t>Bloomsbury Academic</t>
  </si>
  <si>
    <t>Winona K. Mesiona</t>
  </si>
  <si>
    <t>Ho'i Hou Ka Mauli Ola: Pathways to Native Hawaiian Health</t>
  </si>
  <si>
    <t>University Of Hawaii Press</t>
  </si>
  <si>
    <t>Linklater</t>
  </si>
  <si>
    <t>Renee</t>
  </si>
  <si>
    <t>Decolonizing Trauma Work: Indigenous Stories and Strategies</t>
  </si>
  <si>
    <t>Lux</t>
  </si>
  <si>
    <t>Maureen K.</t>
  </si>
  <si>
    <t>Separate Beds: A History of Indian Hospitals in Canada, 1920s-1980s</t>
  </si>
  <si>
    <t>Marchildon</t>
  </si>
  <si>
    <t>Gregory P.</t>
  </si>
  <si>
    <t>Nunavut: A Health System Profile</t>
  </si>
  <si>
    <t>McGill-Queen's University Press</t>
  </si>
  <si>
    <t>McCallum</t>
  </si>
  <si>
    <t>Mary Jane Logan</t>
  </si>
  <si>
    <t>Structures of Indifference: An Indigenous Life and Death in a Canadian City</t>
  </si>
  <si>
    <t>3rd</t>
  </si>
  <si>
    <t>McKinley</t>
  </si>
  <si>
    <t>Catherine E.</t>
  </si>
  <si>
    <t>Indigenous Health Equity and Wellness</t>
  </si>
  <si>
    <t>Methot</t>
  </si>
  <si>
    <t>Suzanne</t>
  </si>
  <si>
    <t>Legacy: Trauma, Story, and Indigenous Healing</t>
  </si>
  <si>
    <t>ECW Press</t>
  </si>
  <si>
    <t>Mihesuah</t>
  </si>
  <si>
    <t>Devon A.</t>
  </si>
  <si>
    <t>Indigenous Food Sovereignty in the United States: Restoring Cultural Knowledge, Protecting Environments, and Regaining Health</t>
  </si>
  <si>
    <t>University of Oklahoma Press</t>
  </si>
  <si>
    <t>Moss</t>
  </si>
  <si>
    <t xml:space="preserve">Margaret P. </t>
  </si>
  <si>
    <t xml:space="preserve">American Indian Health and Nursing </t>
  </si>
  <si>
    <t>Neufeld</t>
  </si>
  <si>
    <t>Hannah Tait</t>
  </si>
  <si>
    <t>Indigenous Experiences of Pregnancy and Birth</t>
  </si>
  <si>
    <t>Canada/ANZ</t>
  </si>
  <si>
    <t>NiaNia</t>
  </si>
  <si>
    <t>Wiremu</t>
  </si>
  <si>
    <t>Collaborative and Indigenous Mental Health Therapy: Tataihono – Stories of Maori Healing and Psychiatry</t>
  </si>
  <si>
    <t>Pollak</t>
  </si>
  <si>
    <t>Diabetes in Native Chicago: An Ethnography of Identity, Community, and Care</t>
  </si>
  <si>
    <t>University of Nebraska Press</t>
  </si>
  <si>
    <t>Redvers</t>
  </si>
  <si>
    <t>Nicole</t>
  </si>
  <si>
    <t>The Science of the Sacred: Bridging Global Indigenous Medicine Systems and Modern Scientific Principles</t>
  </si>
  <si>
    <t>North Atlantic Books</t>
  </si>
  <si>
    <t xml:space="preserve">Yes  </t>
  </si>
  <si>
    <t>Schiff</t>
  </si>
  <si>
    <t>Rebecca</t>
  </si>
  <si>
    <t>Health and Health Care in Northern Canada</t>
  </si>
  <si>
    <t>HC ISBN: 9781487502119</t>
  </si>
  <si>
    <t>Schwartz</t>
  </si>
  <si>
    <t>David A.</t>
  </si>
  <si>
    <t>Maternal Death and Pregnancy-Related Morbidity Among Indigenous Women of Mexico and Central America: An Anthropological, Epidemiological, and Biomedical Approach</t>
  </si>
  <si>
    <t>Mexico/Central America</t>
  </si>
  <si>
    <t>Settee</t>
  </si>
  <si>
    <t>Priscilla</t>
  </si>
  <si>
    <t>Indigenous Food Systems: Concepts, Cases, and Conversations</t>
  </si>
  <si>
    <t>Shaheen-Hussain</t>
  </si>
  <si>
    <t>Samir</t>
  </si>
  <si>
    <t>Fighting for a Hand to Hold: Confronting Medical Colonialism against Indigenous Children in Canada</t>
  </si>
  <si>
    <t>Solomon</t>
  </si>
  <si>
    <t>Teshia G. Arambula</t>
  </si>
  <si>
    <t>Conducting Health Research with Native American Communities</t>
  </si>
  <si>
    <t>American Public Health Association</t>
  </si>
  <si>
    <t>Spray</t>
  </si>
  <si>
    <t>Julie</t>
  </si>
  <si>
    <t>The Children in Child Health: Negotiating Young Lives and Health in New Zealand</t>
  </si>
  <si>
    <t>Stevenson</t>
  </si>
  <si>
    <t>Allyson D.</t>
  </si>
  <si>
    <t>Intimate Integration: A History of the Sixties Scoop and the Colonization of Indigenous Kinship</t>
  </si>
  <si>
    <t>HC ISBN: 9781487500641</t>
  </si>
  <si>
    <t>Stewart</t>
  </si>
  <si>
    <t>Suzanne L.</t>
  </si>
  <si>
    <t>Indigenous Cultures and Mental Health Counselling: Four Directions for Integration with Counselling Psychology</t>
  </si>
  <si>
    <t>Taylor</t>
  </si>
  <si>
    <t>Kerry</t>
  </si>
  <si>
    <t>Health Care and Indigenous Australians: Cultural Safety in Practice, 3rd Edition</t>
  </si>
  <si>
    <t>Bloomsbury Publishing Inc</t>
  </si>
  <si>
    <t>Theobald</t>
  </si>
  <si>
    <t>Brianna</t>
  </si>
  <si>
    <t>Reproduction on the Reservation: Pregnancy, Childbirth, and Colonialism in the Long Twentieth Century</t>
  </si>
  <si>
    <t>The University of North Carolina Press</t>
  </si>
  <si>
    <t>HC ISBN: 9781469653150</t>
  </si>
  <si>
    <t>Thompson</t>
  </si>
  <si>
    <t>Pauline B.</t>
  </si>
  <si>
    <t>A Cultural Safety Approach to Health Psychology</t>
  </si>
  <si>
    <t>Trafzer</t>
  </si>
  <si>
    <t>Clifford E.</t>
  </si>
  <si>
    <t>Fighting Invisible Enemies: Health and Medical Transitions among Southern California Indians</t>
  </si>
  <si>
    <t>Tuhiwai Smith</t>
  </si>
  <si>
    <t>Decolonizing Methodologies: Research and Indigenous Peoples, 3rd Edition</t>
  </si>
  <si>
    <t>Walter</t>
  </si>
  <si>
    <t>Maggie</t>
  </si>
  <si>
    <t>Indigenous Children Growing Up Strong: A Longitudinal Study of Aboriginal and Torres Strait Islander Families</t>
  </si>
  <si>
    <t>Weaver</t>
  </si>
  <si>
    <t>Hilary N.</t>
  </si>
  <si>
    <t>Trauma and Resilience in the Lives of Contemporary Native Americans: Reclaiming our Balance, Restoring our Wellbeing</t>
  </si>
  <si>
    <t>All My Relations: Understanding the Experiences of Native Americans with Disabilities</t>
  </si>
  <si>
    <t>The Routledge International Handbook of Indigenous Resilience</t>
  </si>
  <si>
    <t>Sorry and Beyond: Healing the Stolen Generations</t>
  </si>
  <si>
    <t>Australia</t>
  </si>
  <si>
    <t>PB ISBN: 9781786998422</t>
  </si>
  <si>
    <t>HC ISBN: 9780773541474</t>
  </si>
  <si>
    <t>New Zealand</t>
  </si>
  <si>
    <t>HC ISBN: 9781138230286</t>
  </si>
  <si>
    <t>HC ISBN: 9780367556938</t>
  </si>
  <si>
    <t>PB ISBN: 9781138088290</t>
  </si>
  <si>
    <t>PB ISBN: 9780367028435</t>
  </si>
  <si>
    <t>HC ISBN: 9781138928992</t>
  </si>
  <si>
    <t>PB ISBN: 9781032092799</t>
  </si>
  <si>
    <t>HC ISBN: 9781978809314</t>
  </si>
  <si>
    <t>PB ISBN: 9783030928278</t>
  </si>
  <si>
    <t>PB ISBN: 9783030100704</t>
  </si>
  <si>
    <t>PB ISBN: 9783319823836</t>
  </si>
  <si>
    <t>PB ISBN: 9783030768515</t>
  </si>
  <si>
    <t>HC ISBN: 9780889776210</t>
  </si>
  <si>
    <t>Krotz</t>
  </si>
  <si>
    <t>Larry</t>
  </si>
  <si>
    <t>Diagnosing the Legacy: The Discover, Research, and Treatment of Type 2 Diabetes in Indigenous Youth</t>
  </si>
  <si>
    <t>HC ISBN: 9781786998125</t>
  </si>
  <si>
    <t>Authors</t>
  </si>
  <si>
    <t>Series Title</t>
  </si>
  <si>
    <t>Title Edition</t>
  </si>
  <si>
    <t>PublicationDate</t>
  </si>
  <si>
    <t>PrintIsbn</t>
  </si>
  <si>
    <t>EIsbn</t>
  </si>
  <si>
    <t>Document ID</t>
  </si>
  <si>
    <t>Price 1-User USD</t>
  </si>
  <si>
    <t>Price 3-User USD</t>
  </si>
  <si>
    <t>Price Unlimited USD</t>
  </si>
  <si>
    <t>DDA Available</t>
  </si>
  <si>
    <t>DRM Free Available for Sale</t>
  </si>
  <si>
    <t>Thompson, Pauline B.;Taylor, Kerry</t>
  </si>
  <si>
    <t>Sustainable Development Goals Ser.</t>
  </si>
  <si>
    <t>Springer International Publishing AG</t>
  </si>
  <si>
    <t>No</t>
  </si>
  <si>
    <t>Biles, Brett;Biles, Jessica</t>
  </si>
  <si>
    <t>Aboriginal and Torres Strait Islander Peoples' Health and Wellbeing EBook</t>
  </si>
  <si>
    <t>Oxford University Press Australia &amp; New Zealand</t>
  </si>
  <si>
    <t>Moss, Margaret P.</t>
  </si>
  <si>
    <t>American Indian Health and Nursing</t>
  </si>
  <si>
    <t>Springer Publishing Company, Incorporated</t>
  </si>
  <si>
    <t>Dyke, Cornelius M.;Warne, Donald K.</t>
  </si>
  <si>
    <t>Douglas, Vasiliki</t>
  </si>
  <si>
    <t>An Introduction to Indigenous Health and Healthcare in Canada : Bridging Health and Healing</t>
  </si>
  <si>
    <t>Daschuk, James;Fenn, Elizabeth A.</t>
  </si>
  <si>
    <t>Clearing the Plains NEW EDITION : Disease, Politics of Starvation, and the Loss of Indigenous Life</t>
  </si>
  <si>
    <t>University of Regina</t>
  </si>
  <si>
    <t>NiaNia, Wiremu;Bush, Allister;Epston, David</t>
  </si>
  <si>
    <t>Collaborative and Indigenous Mental Health Therapy : Tātaihono - Stories of Māori Healing and Psychiatry</t>
  </si>
  <si>
    <t>Writing Lives: Ethnographic and Autoethnographic Narratives Ser.</t>
  </si>
  <si>
    <t>Taylor &amp; Francis Group</t>
  </si>
  <si>
    <t>Blume, Arthur W.</t>
  </si>
  <si>
    <t>Colonialism and the COVID-19 Pandemic : Perspectives from Indigenous Psychology</t>
  </si>
  <si>
    <t>International and Cultural Psychology Ser.</t>
  </si>
  <si>
    <t>Smith, Linda Tuhiwai</t>
  </si>
  <si>
    <t>Decolonizing Methodologies : Research and Indigenous Peoples</t>
  </si>
  <si>
    <t>Bloomsbury Academic &amp; Professional</t>
  </si>
  <si>
    <t>Greenwood, Margo;de Leeuw, Sarah;Lindsay, Nicole Marie</t>
  </si>
  <si>
    <t>Determinants of Indigenous Peoples' Health, Second Edition : Beyond the Social</t>
  </si>
  <si>
    <t>Canadian Scholars</t>
  </si>
  <si>
    <t>Pollak, Margaret</t>
  </si>
  <si>
    <t>Diabetes in Native Chicago : An Ethnography of Identity, Community, and Care</t>
  </si>
  <si>
    <t>Dagogo-Jack, Sam</t>
  </si>
  <si>
    <t>Diabetes Mellitus in Developing Countries and Underserved Communities</t>
  </si>
  <si>
    <t>Krotz, Larry;Desjarlais, Frances;Dean, Heather;McGavock, Jonathan;Moffatt, Michael;Sellers, Elizabeth</t>
  </si>
  <si>
    <t>Diagnosing the Legacy : The Discovery, Research, and Treatment of Type 2 Diabetes in Indigenous Youth</t>
  </si>
  <si>
    <t>Shaheen-Hussain, Samir;Blackstock, Cindy;Gabriel, Katsi'tsakwas Ellen</t>
  </si>
  <si>
    <t>Fighting for a Hand to Hold : Confronting Medical Colonialism Against Indigenous Children in Canada</t>
  </si>
  <si>
    <t>McGill-Queen's Indigenous and Northern Studies</t>
  </si>
  <si>
    <t>Trafzer, Clifford E.</t>
  </si>
  <si>
    <t>Fighting Invisible Enemies : Health and Medical Transitions among Southern California Indians</t>
  </si>
  <si>
    <t>Duran, Eduardo</t>
  </si>
  <si>
    <t>Healing the Soul Wound : Trauma-Informed Counseling for Indigenous Communities</t>
  </si>
  <si>
    <t>Multicultural Foundations of Psychology and Counseling Ser.</t>
  </si>
  <si>
    <t>Schiff, Rebecca;Møller, Helle</t>
  </si>
  <si>
    <t>Taylor, Kerry;Guerin, Pauline Thompson</t>
  </si>
  <si>
    <t>Health Care and Indigenous Australians : Cultural Safety in Practice</t>
  </si>
  <si>
    <t>Bloomsbury Publishing Plc</t>
  </si>
  <si>
    <t>Edmondson, Wendy</t>
  </si>
  <si>
    <t>Health Professionals and Indigenous Health EB</t>
  </si>
  <si>
    <t>Lee, Winona K. Mesiona;Look, Mele A.;Beckwith, Nina Leialoha;Blaisdell, Richard Kekuni;Brady, S. Kalani;Carpenter, Dee-Ann;Delafield, Rebecca;Silva, Māpuana de;Fernandes, Sasha Naomi Kehaulani Hayashi Treschuk;Gaddis, Courtney Kielemaikalani</t>
  </si>
  <si>
    <t>Ho'i Hou Ka Mauli Ola : Pathways to Native Hawaiian Health</t>
  </si>
  <si>
    <t>Hawai'inuiākea Ser.</t>
  </si>
  <si>
    <t>University of Hawaii Press</t>
  </si>
  <si>
    <t>Walter, Maggie;Martin, Karen L.;Bodkin-Andrews, Gawaian</t>
  </si>
  <si>
    <t>Indigenous Children Growing up Strong : A Longitudinal Study of Aboriginal and Torres Strait Islander Families</t>
  </si>
  <si>
    <t>Palgrave Macmillan UK</t>
  </si>
  <si>
    <t>Neufeld, Hannah Tait;Cidro, Jaime</t>
  </si>
  <si>
    <t>Tait, Neufield Hannah</t>
  </si>
  <si>
    <t>Indigenous Experiences of Preguancy and Birth</t>
  </si>
  <si>
    <t>Mihesuah, Devon A.;Hoover, Elizabeth;LaDuke, Winona</t>
  </si>
  <si>
    <t>Indigenous Food Sovereignty in the United States : Restoring Cultural Knowledge, Protecting Environments, and Regaining Health</t>
  </si>
  <si>
    <t>New Directions in Native American Studies Ser.</t>
  </si>
  <si>
    <t>Settee, Priscilla;Shukla, Shailesh</t>
  </si>
  <si>
    <t>Indigenous Food Systems : Concepts, Cases, and Conversations</t>
  </si>
  <si>
    <t>Danto, David;Zangeneh, Masood</t>
  </si>
  <si>
    <t>Indigenous Knowledge and Mental Health : A Global Perspective</t>
  </si>
  <si>
    <t>Hulko, Wendy;Wilson, Danielle;Balestrery, Jean</t>
  </si>
  <si>
    <t>Indigenous Peoples and Dementia : New Understandings of Memory Loss and Memory Care</t>
  </si>
  <si>
    <t>UBC Press</t>
  </si>
  <si>
    <t>Grayshield, Lisa;Del Castillo, Ramon</t>
  </si>
  <si>
    <t>Indigenous Ways of Knowing in Counseling : Theory, Research, and Practice</t>
  </si>
  <si>
    <t>Stevenson, Allyson</t>
  </si>
  <si>
    <t>Intimate Integration : A History of the Sixties Scoop and the Colonization of Indigenous Kinship</t>
  </si>
  <si>
    <t>Studies in Gender and History Ser.</t>
  </si>
  <si>
    <t>Greenwood, Margo;de Leeuw, Sarah;Stout, Roberta;Larstone, Roseann;Sutherland, Julie</t>
  </si>
  <si>
    <t>Introduction to Determinants of First Nations, Inuit, and Métis Peoples' Health in Canada</t>
  </si>
  <si>
    <t>Hay, Travis;Fiddler, Teri Redsky</t>
  </si>
  <si>
    <t>Inventing the Thrifty Gene : The Science of Settler Colonialism</t>
  </si>
  <si>
    <t>Methot, Suzanne</t>
  </si>
  <si>
    <t>Legacy : Trauma, Story, and Indigenous Healing</t>
  </si>
  <si>
    <t>Schwartz, David A.</t>
  </si>
  <si>
    <t>Maternal Death and Pregnancy-Related Morbidity among Indigenous Women of Mexico and Central America : An Anthropological, Epidemiological, and Biomedical Approach</t>
  </si>
  <si>
    <t>Global Maternal and Child Health Ser.</t>
  </si>
  <si>
    <t>Geddes, Gary</t>
  </si>
  <si>
    <t>Medicine Unbundled : A Journey Through the Minefields of Indigenous Health Care</t>
  </si>
  <si>
    <t>Heritage House</t>
  </si>
  <si>
    <t>Kristofic, Jim</t>
  </si>
  <si>
    <t>Medicine Women : The Story of the First Native American Nursing School</t>
  </si>
  <si>
    <t>Marchildon, Gregory P.;Torgerson, Renée</t>
  </si>
  <si>
    <t>Nunavut : A Health System Profile</t>
  </si>
  <si>
    <t>Theobald, Brianna</t>
  </si>
  <si>
    <t>Reproduction on the Reservation : Pregnancy, Childbirth, and Colonialism in the Long Twentieth Century</t>
  </si>
  <si>
    <t>Critical Indigeneities Ser.</t>
  </si>
  <si>
    <t>University of North Carolina Press</t>
  </si>
  <si>
    <t>Fleming, Christopher;Manning, Matthew;Miller, Adrian</t>
  </si>
  <si>
    <t>Routledge International Handbooks Ser.</t>
  </si>
  <si>
    <t>Lux, Maureen K.</t>
  </si>
  <si>
    <t>Separate Beds : A History of Indian Hospitals in Canada, 1920s-1980s</t>
  </si>
  <si>
    <t>Butler, Brian;Bond, John;Rudd, Kevin</t>
  </si>
  <si>
    <t>Sorry and Beyond : Healing the Stolen Generations</t>
  </si>
  <si>
    <t>McCallum, Mary Jane Logan;Perry, Adele</t>
  </si>
  <si>
    <t>Structures of Indifference : An Indigenous Life and Death in a Canadian City</t>
  </si>
  <si>
    <t>Spray, Julie</t>
  </si>
  <si>
    <t>The Children in Child Health : Negotiating Young Lives and Health in New Zealand</t>
  </si>
  <si>
    <t>Rutgers Series in Childhood Studies</t>
  </si>
  <si>
    <t>Weaver, Hilary N.</t>
  </si>
  <si>
    <t>Trauma and Resilience in the Lives of Contemporary Native Americans : Reclaiming Our Balance, Restoring Our Wellbeing</t>
  </si>
  <si>
    <t>Arya, Akshaya Neil;Piggott, Thomas</t>
  </si>
  <si>
    <t>Under-Served : Health Determinants of Indigenous, Inner-City, and Migrant Populations in Canada</t>
  </si>
  <si>
    <t>Johnson, Leslie Main;Andre, Alestine;Baker, Janelle Marie;Beaulieu, Robert J.;Cheney, Della M.;Donnessey, Mida;English, Mabel;Fletcher, Christopher;Fort McKay Berry Group;Gordon, Annie B.</t>
  </si>
  <si>
    <t>Wisdom Engaged : Traditional Knowledge for Northern Community Well-Being</t>
  </si>
  <si>
    <t>Patterns of Northern Traditional Healing Ser.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</si>
</sst>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165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/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1" fillId="0" borderId="0" xfId="1" applyNumberFormat="1" applyFont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right"/>
    </xf>
    <xf numFmtId="165" fontId="1" fillId="0" borderId="0" xfId="1" applyNumberFormat="1" applyFont="1" applyAlignment="1">
      <alignment horizontal="right"/>
    </xf>
    <xf numFmtId="164" fontId="1" fillId="0" borderId="1" xfId="1" applyNumberFormat="1" applyFont="1" applyBorder="1" applyAlignment="1">
      <alignment horizontal="right"/>
    </xf>
    <xf numFmtId="0" fontId="1" fillId="0" borderId="1" xfId="1" applyFont="1" applyBorder="1"/>
    <xf numFmtId="0" fontId="1" fillId="0" borderId="1" xfId="1" applyFont="1" applyBorder="1" applyAlignment="1">
      <alignment horizontal="right"/>
    </xf>
    <xf numFmtId="165" fontId="1" fillId="0" borderId="1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0" borderId="0" xfId="1" applyFont="1" applyBorder="1"/>
    <xf numFmtId="0" fontId="0" fillId="0" borderId="0" xfId="0" applyBorder="1"/>
    <xf numFmtId="0" fontId="1" fillId="0" borderId="0" xfId="1" applyFont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0" fillId="0" borderId="0" xfId="0" applyNumberFormat="1" applyBorder="1"/>
    <xf numFmtId="164" fontId="3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</cellXfs>
  <cellStyles count="2">
    <cellStyle name="Normal" xfId="0" builtinId="0"/>
    <cellStyle name="Normal_Sheet1" xfId="1"/>
  </cellStyles>
  <dxfs count="16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000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M65" totalsRowShown="0" headerRowDxfId="14" dataDxfId="13">
  <autoFilter ref="A2:M65"/>
  <sortState ref="A3:M65">
    <sortCondition ref="D2:D65"/>
  </sortState>
  <tableColumns count="13">
    <tableColumn id="1" name="ISBN" dataDxfId="12" dataCellStyle="Normal_Sheet1"/>
    <tableColumn id="3" name="Author Last" dataDxfId="11" dataCellStyle="Normal_Sheet1"/>
    <tableColumn id="4" name="Author First" dataDxfId="10" dataCellStyle="Normal_Sheet1"/>
    <tableColumn id="5" name="Title" dataDxfId="9" dataCellStyle="Normal_Sheet1"/>
    <tableColumn id="6" name="Publisher" dataDxfId="8" dataCellStyle="Normal_Sheet1"/>
    <tableColumn id="7" name="Copyright" dataDxfId="7" dataCellStyle="Normal_Sheet1"/>
    <tableColumn id="8" name="Edition" dataDxfId="6" dataCellStyle="Normal_Sheet1"/>
    <tableColumn id="9" name="List" dataDxfId="5" dataCellStyle="Normal_Sheet1"/>
    <tableColumn id="11" name="Star Rating" dataDxfId="4"/>
    <tableColumn id="15" name="Open Access" dataDxfId="3"/>
    <tableColumn id="16" name="Region" dataDxfId="2"/>
    <tableColumn id="17" name="Indigenous Author Known" dataDxfId="1"/>
    <tableColumn id="18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zoomScaleNormal="100" workbookViewId="0">
      <pane ySplit="2" topLeftCell="A3" activePane="bottomLeft" state="frozen"/>
      <selection pane="bottomLeft" activeCell="H30" sqref="H30"/>
    </sheetView>
  </sheetViews>
  <sheetFormatPr defaultRowHeight="15" x14ac:dyDescent="0.25"/>
  <cols>
    <col min="1" max="1" width="14.5703125" style="2" bestFit="1" customWidth="1"/>
    <col min="2" max="2" width="12.7109375" customWidth="1"/>
    <col min="3" max="3" width="18" customWidth="1"/>
    <col min="4" max="4" width="69.85546875" customWidth="1"/>
    <col min="5" max="5" width="41.140625" bestFit="1" customWidth="1"/>
    <col min="6" max="6" width="10.85546875" customWidth="1"/>
    <col min="7" max="7" width="9" customWidth="1"/>
    <col min="8" max="8" width="9.5703125" style="1" customWidth="1"/>
    <col min="9" max="9" width="11.140625" customWidth="1"/>
    <col min="10" max="10" width="13.140625" customWidth="1"/>
    <col min="12" max="12" width="18.140625" customWidth="1"/>
    <col min="13" max="13" width="53.28515625" bestFit="1" customWidth="1"/>
  </cols>
  <sheetData>
    <row r="1" spans="1:13" ht="62.25" customHeight="1" x14ac:dyDescent="0.45">
      <c r="A1" s="25" t="s">
        <v>0</v>
      </c>
      <c r="B1" s="26"/>
      <c r="C1" s="26"/>
      <c r="D1" s="26"/>
      <c r="E1" s="26"/>
      <c r="F1" s="26"/>
      <c r="G1" s="26"/>
      <c r="H1" s="26"/>
    </row>
    <row r="2" spans="1:13" ht="14.25" x14ac:dyDescent="0.45">
      <c r="A2" s="3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s="1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x14ac:dyDescent="0.25">
      <c r="A3" s="18">
        <v>9780995266520</v>
      </c>
      <c r="B3" s="20" t="s">
        <v>125</v>
      </c>
      <c r="C3" s="20" t="s">
        <v>126</v>
      </c>
      <c r="D3" s="20" t="s">
        <v>127</v>
      </c>
      <c r="E3" s="20" t="s">
        <v>128</v>
      </c>
      <c r="F3" s="22">
        <v>2018</v>
      </c>
      <c r="G3" s="20" t="s">
        <v>20</v>
      </c>
      <c r="H3" s="23">
        <v>23.95</v>
      </c>
      <c r="K3" t="s">
        <v>31</v>
      </c>
      <c r="L3" t="s">
        <v>19</v>
      </c>
    </row>
    <row r="4" spans="1:13" x14ac:dyDescent="0.25">
      <c r="A4" s="19">
        <v>9783030768485</v>
      </c>
      <c r="B4" s="21" t="s">
        <v>226</v>
      </c>
      <c r="C4" s="21" t="s">
        <v>227</v>
      </c>
      <c r="D4" s="21" t="s">
        <v>228</v>
      </c>
      <c r="E4" s="21" t="s">
        <v>41</v>
      </c>
      <c r="F4" s="21">
        <v>2021</v>
      </c>
      <c r="G4" s="21" t="s">
        <v>20</v>
      </c>
      <c r="H4" s="24">
        <v>139.99</v>
      </c>
      <c r="K4" t="s">
        <v>26</v>
      </c>
      <c r="L4" t="s">
        <v>21</v>
      </c>
      <c r="M4" t="s">
        <v>257</v>
      </c>
    </row>
    <row r="5" spans="1:13" x14ac:dyDescent="0.25">
      <c r="A5" s="2">
        <v>9780190311445</v>
      </c>
      <c r="B5" t="s">
        <v>34</v>
      </c>
      <c r="C5" t="s">
        <v>35</v>
      </c>
      <c r="D5" t="s">
        <v>36</v>
      </c>
      <c r="E5" t="s">
        <v>37</v>
      </c>
      <c r="F5">
        <v>2020</v>
      </c>
      <c r="G5" t="s">
        <v>20</v>
      </c>
      <c r="H5" s="1">
        <v>46.95</v>
      </c>
      <c r="K5" t="s">
        <v>243</v>
      </c>
      <c r="L5" t="s">
        <v>21</v>
      </c>
    </row>
    <row r="6" spans="1:13" x14ac:dyDescent="0.25">
      <c r="A6" s="19">
        <v>9781138203846</v>
      </c>
      <c r="B6" s="21" t="s">
        <v>237</v>
      </c>
      <c r="C6" s="21" t="s">
        <v>238</v>
      </c>
      <c r="D6" s="21" t="s">
        <v>240</v>
      </c>
      <c r="E6" s="21" t="s">
        <v>75</v>
      </c>
      <c r="F6" s="21">
        <v>2017</v>
      </c>
      <c r="G6" s="21" t="s">
        <v>20</v>
      </c>
      <c r="H6" s="24">
        <v>190</v>
      </c>
      <c r="K6" t="s">
        <v>26</v>
      </c>
      <c r="L6" t="s">
        <v>19</v>
      </c>
      <c r="M6" t="s">
        <v>250</v>
      </c>
    </row>
    <row r="7" spans="1:13" x14ac:dyDescent="0.25">
      <c r="A7" s="18">
        <v>9780826129840</v>
      </c>
      <c r="B7" s="20" t="s">
        <v>171</v>
      </c>
      <c r="C7" s="20" t="s">
        <v>172</v>
      </c>
      <c r="D7" s="20" t="s">
        <v>173</v>
      </c>
      <c r="E7" s="20" t="s">
        <v>74</v>
      </c>
      <c r="F7" s="22">
        <v>2016</v>
      </c>
      <c r="G7" s="20" t="s">
        <v>20</v>
      </c>
      <c r="H7" s="23">
        <v>70</v>
      </c>
      <c r="K7" t="s">
        <v>26</v>
      </c>
      <c r="L7" t="s">
        <v>19</v>
      </c>
    </row>
    <row r="8" spans="1:13" x14ac:dyDescent="0.25">
      <c r="A8" s="10">
        <v>9781527573581</v>
      </c>
      <c r="B8" s="11" t="s">
        <v>81</v>
      </c>
      <c r="C8" s="11" t="s">
        <v>82</v>
      </c>
      <c r="D8" s="11" t="s">
        <v>83</v>
      </c>
      <c r="E8" s="11" t="s">
        <v>84</v>
      </c>
      <c r="F8" s="12">
        <v>2021</v>
      </c>
      <c r="G8" s="11" t="s">
        <v>20</v>
      </c>
      <c r="H8" s="13">
        <v>143.94999999999999</v>
      </c>
      <c r="K8" t="s">
        <v>26</v>
      </c>
      <c r="L8" t="s">
        <v>19</v>
      </c>
    </row>
    <row r="9" spans="1:13" x14ac:dyDescent="0.25">
      <c r="A9" s="19">
        <v>9780826164124</v>
      </c>
      <c r="B9" s="21" t="s">
        <v>71</v>
      </c>
      <c r="C9" s="21" t="s">
        <v>72</v>
      </c>
      <c r="D9" s="21" t="s">
        <v>73</v>
      </c>
      <c r="E9" s="21" t="s">
        <v>74</v>
      </c>
      <c r="F9" s="21">
        <v>2022</v>
      </c>
      <c r="G9" s="21" t="s">
        <v>18</v>
      </c>
      <c r="H9" s="24">
        <v>65</v>
      </c>
      <c r="I9">
        <v>3</v>
      </c>
      <c r="K9" t="s">
        <v>31</v>
      </c>
      <c r="L9" t="s">
        <v>21</v>
      </c>
    </row>
    <row r="10" spans="1:13" x14ac:dyDescent="0.25">
      <c r="A10" s="19">
        <v>9780190327194</v>
      </c>
      <c r="B10" s="21" t="s">
        <v>85</v>
      </c>
      <c r="C10" s="21" t="s">
        <v>86</v>
      </c>
      <c r="D10" s="21" t="s">
        <v>87</v>
      </c>
      <c r="E10" s="21" t="s">
        <v>37</v>
      </c>
      <c r="F10" s="21">
        <v>2022</v>
      </c>
      <c r="G10" s="21" t="s">
        <v>20</v>
      </c>
      <c r="H10" s="24">
        <v>79.95</v>
      </c>
      <c r="K10" t="s">
        <v>243</v>
      </c>
      <c r="L10" t="s">
        <v>19</v>
      </c>
    </row>
    <row r="11" spans="1:13" x14ac:dyDescent="0.25">
      <c r="A11" s="18">
        <v>9780889776227</v>
      </c>
      <c r="B11" s="20" t="s">
        <v>66</v>
      </c>
      <c r="C11" s="20" t="s">
        <v>67</v>
      </c>
      <c r="D11" s="20" t="s">
        <v>68</v>
      </c>
      <c r="E11" s="20" t="s">
        <v>69</v>
      </c>
      <c r="F11" s="22">
        <v>2013</v>
      </c>
      <c r="G11" s="20" t="s">
        <v>20</v>
      </c>
      <c r="H11" s="23">
        <v>32.99</v>
      </c>
      <c r="K11" t="s">
        <v>31</v>
      </c>
      <c r="L11" t="s">
        <v>21</v>
      </c>
      <c r="M11" t="s">
        <v>258</v>
      </c>
    </row>
    <row r="12" spans="1:13" x14ac:dyDescent="0.25">
      <c r="A12" s="18">
        <v>9781138230309</v>
      </c>
      <c r="B12" s="20" t="s">
        <v>178</v>
      </c>
      <c r="C12" s="20" t="s">
        <v>179</v>
      </c>
      <c r="D12" s="20" t="s">
        <v>180</v>
      </c>
      <c r="E12" s="20" t="s">
        <v>75</v>
      </c>
      <c r="F12" s="22">
        <v>2017</v>
      </c>
      <c r="G12" s="20" t="s">
        <v>20</v>
      </c>
      <c r="H12" s="23">
        <v>62.95</v>
      </c>
      <c r="K12" t="s">
        <v>246</v>
      </c>
      <c r="L12" t="s">
        <v>19</v>
      </c>
      <c r="M12" t="s">
        <v>247</v>
      </c>
    </row>
    <row r="13" spans="1:13" x14ac:dyDescent="0.25">
      <c r="A13" s="2">
        <v>9783030928247</v>
      </c>
      <c r="B13" t="s">
        <v>38</v>
      </c>
      <c r="C13" t="s">
        <v>39</v>
      </c>
      <c r="D13" t="s">
        <v>40</v>
      </c>
      <c r="E13" t="s">
        <v>41</v>
      </c>
      <c r="F13">
        <v>2022</v>
      </c>
      <c r="G13" t="s">
        <v>20</v>
      </c>
      <c r="H13" s="1">
        <v>149.99</v>
      </c>
      <c r="L13" t="s">
        <v>19</v>
      </c>
      <c r="M13" t="s">
        <v>254</v>
      </c>
    </row>
    <row r="14" spans="1:13" x14ac:dyDescent="0.25">
      <c r="A14" s="18">
        <v>9780875532028</v>
      </c>
      <c r="B14" s="20" t="s">
        <v>203</v>
      </c>
      <c r="C14" s="20" t="s">
        <v>204</v>
      </c>
      <c r="D14" s="20" t="s">
        <v>205</v>
      </c>
      <c r="E14" s="20" t="s">
        <v>206</v>
      </c>
      <c r="F14" s="22">
        <v>2014</v>
      </c>
      <c r="G14" s="20" t="s">
        <v>20</v>
      </c>
      <c r="H14" s="23">
        <v>75</v>
      </c>
      <c r="K14" t="s">
        <v>26</v>
      </c>
      <c r="L14" t="s">
        <v>19</v>
      </c>
    </row>
    <row r="15" spans="1:13" x14ac:dyDescent="0.25">
      <c r="A15" s="2">
        <v>9781926476216</v>
      </c>
      <c r="B15" t="s">
        <v>52</v>
      </c>
      <c r="C15" t="s">
        <v>53</v>
      </c>
      <c r="D15" t="s">
        <v>54</v>
      </c>
      <c r="E15" t="s">
        <v>55</v>
      </c>
      <c r="F15">
        <v>2020</v>
      </c>
      <c r="G15" t="s">
        <v>20</v>
      </c>
      <c r="H15" s="1">
        <v>49</v>
      </c>
      <c r="L15" t="s">
        <v>19</v>
      </c>
    </row>
    <row r="16" spans="1:13" x14ac:dyDescent="0.25">
      <c r="A16" s="18">
        <v>9781786998132</v>
      </c>
      <c r="B16" s="20" t="s">
        <v>232</v>
      </c>
      <c r="C16" s="20" t="s">
        <v>44</v>
      </c>
      <c r="D16" s="20" t="s">
        <v>233</v>
      </c>
      <c r="E16" s="20" t="s">
        <v>142</v>
      </c>
      <c r="F16" s="22">
        <v>2022</v>
      </c>
      <c r="G16" s="20" t="s">
        <v>159</v>
      </c>
      <c r="H16" s="23">
        <v>38.950000000000003</v>
      </c>
      <c r="K16" t="s">
        <v>33</v>
      </c>
      <c r="L16" t="s">
        <v>19</v>
      </c>
      <c r="M16" t="s">
        <v>262</v>
      </c>
    </row>
    <row r="17" spans="1:13" x14ac:dyDescent="0.25">
      <c r="A17" s="19">
        <v>9781552666586</v>
      </c>
      <c r="B17" s="21" t="s">
        <v>146</v>
      </c>
      <c r="C17" s="21" t="s">
        <v>147</v>
      </c>
      <c r="D17" s="21" t="s">
        <v>148</v>
      </c>
      <c r="E17" s="21" t="s">
        <v>17</v>
      </c>
      <c r="F17" s="21">
        <v>2014</v>
      </c>
      <c r="G17" s="21" t="s">
        <v>20</v>
      </c>
      <c r="H17" s="24">
        <v>35.950000000000003</v>
      </c>
      <c r="K17" t="s">
        <v>105</v>
      </c>
      <c r="L17" t="s">
        <v>19</v>
      </c>
    </row>
    <row r="18" spans="1:13" x14ac:dyDescent="0.25">
      <c r="A18" s="2">
        <v>9781773380377</v>
      </c>
      <c r="B18" t="s">
        <v>106</v>
      </c>
      <c r="C18" t="s">
        <v>107</v>
      </c>
      <c r="D18" t="s">
        <v>109</v>
      </c>
      <c r="E18" t="s">
        <v>30</v>
      </c>
      <c r="F18">
        <v>2018</v>
      </c>
      <c r="G18" t="s">
        <v>18</v>
      </c>
      <c r="H18" s="1">
        <v>113.95</v>
      </c>
      <c r="K18" t="s">
        <v>31</v>
      </c>
      <c r="L18" t="s">
        <v>19</v>
      </c>
    </row>
    <row r="19" spans="1:13" x14ac:dyDescent="0.25">
      <c r="A19" s="18">
        <v>9781496212061</v>
      </c>
      <c r="B19" s="20" t="s">
        <v>181</v>
      </c>
      <c r="C19" s="20" t="s">
        <v>130</v>
      </c>
      <c r="D19" s="20" t="s">
        <v>182</v>
      </c>
      <c r="E19" s="20" t="s">
        <v>183</v>
      </c>
      <c r="F19" s="22">
        <v>2021</v>
      </c>
      <c r="G19" s="20" t="s">
        <v>20</v>
      </c>
      <c r="H19" s="23">
        <v>78.95</v>
      </c>
      <c r="K19" t="s">
        <v>26</v>
      </c>
      <c r="L19" t="s">
        <v>21</v>
      </c>
    </row>
    <row r="20" spans="1:13" x14ac:dyDescent="0.25">
      <c r="A20" s="18">
        <v>9783319415574</v>
      </c>
      <c r="B20" s="20" t="s">
        <v>60</v>
      </c>
      <c r="C20" s="20" t="s">
        <v>61</v>
      </c>
      <c r="D20" s="20" t="s">
        <v>62</v>
      </c>
      <c r="E20" s="20" t="s">
        <v>41</v>
      </c>
      <c r="F20" s="22">
        <v>2017</v>
      </c>
      <c r="G20" s="20" t="s">
        <v>20</v>
      </c>
      <c r="H20" s="23">
        <v>149.99</v>
      </c>
      <c r="K20" t="s">
        <v>51</v>
      </c>
      <c r="L20" t="s">
        <v>21</v>
      </c>
      <c r="M20" t="s">
        <v>256</v>
      </c>
    </row>
    <row r="21" spans="1:13" x14ac:dyDescent="0.25">
      <c r="A21" s="19">
        <v>9780887558238</v>
      </c>
      <c r="B21" s="21" t="s">
        <v>259</v>
      </c>
      <c r="C21" s="21" t="s">
        <v>260</v>
      </c>
      <c r="D21" s="21" t="s">
        <v>261</v>
      </c>
      <c r="E21" s="21" t="s">
        <v>101</v>
      </c>
      <c r="F21" s="21">
        <v>2018</v>
      </c>
      <c r="G21" s="21" t="s">
        <v>20</v>
      </c>
      <c r="H21" s="24">
        <v>27.95</v>
      </c>
      <c r="K21" t="s">
        <v>31</v>
      </c>
      <c r="L21" t="s">
        <v>21</v>
      </c>
    </row>
    <row r="22" spans="1:13" ht="14.25" x14ac:dyDescent="0.45">
      <c r="A22" s="18">
        <v>9781984820419</v>
      </c>
      <c r="B22" s="20" t="s">
        <v>98</v>
      </c>
      <c r="C22" s="20" t="s">
        <v>99</v>
      </c>
      <c r="D22" s="20" t="s">
        <v>100</v>
      </c>
      <c r="E22" s="20" t="s">
        <v>70</v>
      </c>
      <c r="F22" s="22">
        <v>2021</v>
      </c>
      <c r="G22" s="20" t="s">
        <v>20</v>
      </c>
      <c r="H22" s="23">
        <v>17</v>
      </c>
      <c r="K22" t="s">
        <v>26</v>
      </c>
      <c r="L22" t="s">
        <v>19</v>
      </c>
    </row>
    <row r="23" spans="1:13" x14ac:dyDescent="0.25">
      <c r="A23" s="18">
        <v>9781926886466</v>
      </c>
      <c r="B23" s="20" t="s">
        <v>56</v>
      </c>
      <c r="C23" s="20" t="s">
        <v>57</v>
      </c>
      <c r="D23" s="20" t="s">
        <v>58</v>
      </c>
      <c r="E23" s="20" t="s">
        <v>59</v>
      </c>
      <c r="F23" s="22">
        <v>2017</v>
      </c>
      <c r="G23" s="20" t="s">
        <v>20</v>
      </c>
      <c r="H23" s="23">
        <v>32.950000000000003</v>
      </c>
      <c r="K23" t="s">
        <v>31</v>
      </c>
      <c r="L23" t="s">
        <v>19</v>
      </c>
    </row>
    <row r="24" spans="1:13" x14ac:dyDescent="0.25">
      <c r="A24" s="18">
        <v>9780228003601</v>
      </c>
      <c r="B24" s="20" t="s">
        <v>200</v>
      </c>
      <c r="C24" s="20" t="s">
        <v>201</v>
      </c>
      <c r="D24" s="20" t="s">
        <v>202</v>
      </c>
      <c r="E24" s="20" t="s">
        <v>155</v>
      </c>
      <c r="F24" s="22">
        <v>2020</v>
      </c>
      <c r="G24" s="20" t="s">
        <v>20</v>
      </c>
      <c r="H24" s="23">
        <v>54.95</v>
      </c>
      <c r="K24" t="s">
        <v>31</v>
      </c>
      <c r="L24" t="s">
        <v>21</v>
      </c>
    </row>
    <row r="25" spans="1:13" x14ac:dyDescent="0.25">
      <c r="A25" s="18">
        <v>9780806162867</v>
      </c>
      <c r="B25" s="20" t="s">
        <v>229</v>
      </c>
      <c r="C25" s="20" t="s">
        <v>230</v>
      </c>
      <c r="D25" s="20" t="s">
        <v>231</v>
      </c>
      <c r="E25" s="20" t="s">
        <v>170</v>
      </c>
      <c r="F25" s="22">
        <v>2019</v>
      </c>
      <c r="G25" s="20" t="s">
        <v>20</v>
      </c>
      <c r="H25" s="23">
        <v>49.95</v>
      </c>
      <c r="K25" t="s">
        <v>26</v>
      </c>
      <c r="L25" t="s">
        <v>21</v>
      </c>
    </row>
    <row r="26" spans="1:13" x14ac:dyDescent="0.25">
      <c r="A26" s="8">
        <v>9780816540204</v>
      </c>
      <c r="B26" s="4" t="s">
        <v>113</v>
      </c>
      <c r="C26" s="4" t="s">
        <v>114</v>
      </c>
      <c r="D26" s="4" t="s">
        <v>115</v>
      </c>
      <c r="E26" s="4" t="s">
        <v>116</v>
      </c>
      <c r="F26" s="4">
        <v>2018</v>
      </c>
      <c r="G26" s="4" t="s">
        <v>20</v>
      </c>
      <c r="H26" s="6">
        <v>40</v>
      </c>
      <c r="K26" t="s">
        <v>51</v>
      </c>
      <c r="L26" t="s">
        <v>19</v>
      </c>
    </row>
    <row r="27" spans="1:13" x14ac:dyDescent="0.25">
      <c r="A27" s="8">
        <v>9780807761397</v>
      </c>
      <c r="B27" s="4" t="s">
        <v>76</v>
      </c>
      <c r="C27" s="4" t="s">
        <v>77</v>
      </c>
      <c r="D27" s="4" t="s">
        <v>78</v>
      </c>
      <c r="E27" s="4" t="s">
        <v>79</v>
      </c>
      <c r="F27" s="4">
        <v>2019</v>
      </c>
      <c r="G27" s="4" t="s">
        <v>18</v>
      </c>
      <c r="H27" s="6">
        <v>49.95</v>
      </c>
      <c r="K27" t="s">
        <v>26</v>
      </c>
      <c r="L27" t="s">
        <v>19</v>
      </c>
      <c r="M27" t="s">
        <v>80</v>
      </c>
    </row>
    <row r="28" spans="1:13" x14ac:dyDescent="0.25">
      <c r="A28" s="18">
        <v>9781487521790</v>
      </c>
      <c r="B28" s="20" t="s">
        <v>189</v>
      </c>
      <c r="C28" s="20" t="s">
        <v>190</v>
      </c>
      <c r="D28" s="20" t="s">
        <v>191</v>
      </c>
      <c r="E28" s="20" t="s">
        <v>32</v>
      </c>
      <c r="F28" s="22">
        <v>2021</v>
      </c>
      <c r="G28" s="20" t="s">
        <v>20</v>
      </c>
      <c r="H28" s="23">
        <v>64.95</v>
      </c>
      <c r="K28" t="s">
        <v>31</v>
      </c>
      <c r="L28" t="s">
        <v>21</v>
      </c>
      <c r="M28" t="s">
        <v>192</v>
      </c>
    </row>
    <row r="29" spans="1:13" x14ac:dyDescent="0.25">
      <c r="A29" s="19">
        <v>9781352005424</v>
      </c>
      <c r="B29" s="21" t="s">
        <v>217</v>
      </c>
      <c r="C29" s="21" t="s">
        <v>218</v>
      </c>
      <c r="D29" s="21" t="s">
        <v>219</v>
      </c>
      <c r="E29" s="21" t="s">
        <v>220</v>
      </c>
      <c r="F29" s="21">
        <v>2019</v>
      </c>
      <c r="G29" s="21" t="s">
        <v>159</v>
      </c>
      <c r="H29" s="24">
        <v>107.95</v>
      </c>
      <c r="K29" t="s">
        <v>243</v>
      </c>
      <c r="L29" t="s">
        <v>21</v>
      </c>
    </row>
    <row r="30" spans="1:13" x14ac:dyDescent="0.25">
      <c r="A30" s="14">
        <v>9780824872731</v>
      </c>
      <c r="B30" s="15" t="s">
        <v>139</v>
      </c>
      <c r="C30" s="15" t="s">
        <v>143</v>
      </c>
      <c r="D30" s="15" t="s">
        <v>144</v>
      </c>
      <c r="E30" s="15" t="s">
        <v>145</v>
      </c>
      <c r="F30" s="16">
        <v>2017</v>
      </c>
      <c r="G30" s="15" t="s">
        <v>20</v>
      </c>
      <c r="H30" s="17">
        <v>25.95</v>
      </c>
      <c r="K30" t="s">
        <v>26</v>
      </c>
      <c r="L30" t="s">
        <v>21</v>
      </c>
    </row>
    <row r="31" spans="1:13" x14ac:dyDescent="0.25">
      <c r="A31" s="19">
        <v>9781137534347</v>
      </c>
      <c r="B31" s="21" t="s">
        <v>234</v>
      </c>
      <c r="C31" s="21" t="s">
        <v>235</v>
      </c>
      <c r="D31" s="21" t="s">
        <v>236</v>
      </c>
      <c r="E31" s="21" t="s">
        <v>41</v>
      </c>
      <c r="F31" s="21">
        <v>2017</v>
      </c>
      <c r="G31" s="21" t="s">
        <v>20</v>
      </c>
      <c r="H31" s="24">
        <v>169.99</v>
      </c>
      <c r="K31" t="s">
        <v>243</v>
      </c>
      <c r="L31" t="s">
        <v>19</v>
      </c>
    </row>
    <row r="32" spans="1:13" x14ac:dyDescent="0.25">
      <c r="A32" s="14">
        <v>9780367196158</v>
      </c>
      <c r="B32" s="15" t="s">
        <v>214</v>
      </c>
      <c r="C32" s="15" t="s">
        <v>215</v>
      </c>
      <c r="D32" s="15" t="s">
        <v>216</v>
      </c>
      <c r="E32" s="15" t="s">
        <v>75</v>
      </c>
      <c r="F32" s="16">
        <v>2017</v>
      </c>
      <c r="G32" s="15" t="s">
        <v>20</v>
      </c>
      <c r="H32" s="17">
        <v>36.950000000000003</v>
      </c>
      <c r="K32" t="s">
        <v>105</v>
      </c>
      <c r="L32" t="s">
        <v>21</v>
      </c>
      <c r="M32" t="s">
        <v>251</v>
      </c>
    </row>
    <row r="33" spans="1:13" x14ac:dyDescent="0.25">
      <c r="A33" s="19">
        <v>9781772581355</v>
      </c>
      <c r="B33" s="21" t="s">
        <v>174</v>
      </c>
      <c r="C33" s="21" t="s">
        <v>175</v>
      </c>
      <c r="D33" s="21" t="s">
        <v>176</v>
      </c>
      <c r="E33" s="21" t="s">
        <v>42</v>
      </c>
      <c r="F33" s="21">
        <v>2017</v>
      </c>
      <c r="G33" s="21" t="s">
        <v>20</v>
      </c>
      <c r="H33" s="24">
        <v>38.950000000000003</v>
      </c>
      <c r="K33" t="s">
        <v>177</v>
      </c>
      <c r="L33" t="s">
        <v>21</v>
      </c>
    </row>
    <row r="34" spans="1:13" x14ac:dyDescent="0.25">
      <c r="A34" s="18">
        <v>9780806163215</v>
      </c>
      <c r="B34" s="20" t="s">
        <v>167</v>
      </c>
      <c r="C34" s="20" t="s">
        <v>168</v>
      </c>
      <c r="D34" s="20" t="s">
        <v>169</v>
      </c>
      <c r="E34" s="20" t="s">
        <v>170</v>
      </c>
      <c r="F34" s="22">
        <v>2019</v>
      </c>
      <c r="G34" s="20" t="s">
        <v>20</v>
      </c>
      <c r="H34" s="23">
        <v>42.95</v>
      </c>
      <c r="K34" t="s">
        <v>26</v>
      </c>
      <c r="L34" t="s">
        <v>19</v>
      </c>
    </row>
    <row r="35" spans="1:13" x14ac:dyDescent="0.25">
      <c r="A35" s="14">
        <v>9781773381091</v>
      </c>
      <c r="B35" s="15" t="s">
        <v>197</v>
      </c>
      <c r="C35" s="15" t="s">
        <v>198</v>
      </c>
      <c r="D35" s="15" t="s">
        <v>199</v>
      </c>
      <c r="E35" s="15" t="s">
        <v>30</v>
      </c>
      <c r="F35" s="16">
        <v>2020</v>
      </c>
      <c r="G35" s="15" t="s">
        <v>20</v>
      </c>
      <c r="H35" s="17">
        <v>59.95</v>
      </c>
      <c r="K35" t="s">
        <v>31</v>
      </c>
      <c r="L35" t="s">
        <v>19</v>
      </c>
    </row>
    <row r="36" spans="1:13" x14ac:dyDescent="0.25">
      <c r="A36" s="8">
        <v>9780367714833</v>
      </c>
      <c r="B36" s="4" t="s">
        <v>160</v>
      </c>
      <c r="C36" s="4" t="s">
        <v>161</v>
      </c>
      <c r="D36" s="4" t="s">
        <v>162</v>
      </c>
      <c r="E36" s="4" t="s">
        <v>75</v>
      </c>
      <c r="F36" s="4">
        <v>2022</v>
      </c>
      <c r="G36" s="4" t="s">
        <v>20</v>
      </c>
      <c r="H36" s="6">
        <v>160</v>
      </c>
      <c r="I36">
        <v>3</v>
      </c>
      <c r="K36" t="s">
        <v>26</v>
      </c>
      <c r="L36" t="s">
        <v>21</v>
      </c>
    </row>
    <row r="37" spans="1:13" x14ac:dyDescent="0.25">
      <c r="A37" s="8">
        <v>9783030713447</v>
      </c>
      <c r="B37" s="4" t="s">
        <v>63</v>
      </c>
      <c r="C37" s="4" t="s">
        <v>64</v>
      </c>
      <c r="D37" s="4" t="s">
        <v>65</v>
      </c>
      <c r="E37" s="4" t="s">
        <v>41</v>
      </c>
      <c r="F37" s="4">
        <v>2022</v>
      </c>
      <c r="G37" s="4" t="s">
        <v>20</v>
      </c>
      <c r="H37" s="6">
        <v>109.99</v>
      </c>
      <c r="I37">
        <v>3</v>
      </c>
      <c r="K37" t="s">
        <v>51</v>
      </c>
      <c r="L37" t="s">
        <v>21</v>
      </c>
    </row>
    <row r="38" spans="1:13" x14ac:dyDescent="0.25">
      <c r="A38" s="18">
        <v>9781487525644</v>
      </c>
      <c r="B38" s="20" t="s">
        <v>129</v>
      </c>
      <c r="C38" s="20" t="s">
        <v>130</v>
      </c>
      <c r="D38" s="20" t="s">
        <v>131</v>
      </c>
      <c r="E38" s="20" t="s">
        <v>32</v>
      </c>
      <c r="F38" s="22">
        <v>2021</v>
      </c>
      <c r="G38" s="20" t="s">
        <v>18</v>
      </c>
      <c r="H38" s="23">
        <v>42.95</v>
      </c>
      <c r="L38" t="s">
        <v>21</v>
      </c>
    </row>
    <row r="39" spans="1:13" x14ac:dyDescent="0.25">
      <c r="A39" s="14">
        <v>9780774837842</v>
      </c>
      <c r="B39" s="15" t="s">
        <v>117</v>
      </c>
      <c r="C39" s="15" t="s">
        <v>86</v>
      </c>
      <c r="D39" s="15" t="s">
        <v>118</v>
      </c>
      <c r="E39" s="15" t="s">
        <v>119</v>
      </c>
      <c r="F39" s="16">
        <v>2019</v>
      </c>
      <c r="G39" s="15" t="s">
        <v>20</v>
      </c>
      <c r="H39" s="17">
        <v>51.95</v>
      </c>
      <c r="K39" t="s">
        <v>51</v>
      </c>
      <c r="L39" t="s">
        <v>21</v>
      </c>
      <c r="M39" t="s">
        <v>120</v>
      </c>
    </row>
    <row r="40" spans="1:13" x14ac:dyDescent="0.25">
      <c r="A40" s="8">
        <v>9780813195841</v>
      </c>
      <c r="B40" s="4" t="s">
        <v>43</v>
      </c>
      <c r="C40" s="4" t="s">
        <v>44</v>
      </c>
      <c r="D40" s="4" t="s">
        <v>45</v>
      </c>
      <c r="E40" s="4" t="s">
        <v>46</v>
      </c>
      <c r="F40" s="4">
        <v>2022</v>
      </c>
      <c r="G40" s="4" t="s">
        <v>20</v>
      </c>
      <c r="H40" s="6">
        <v>64.95</v>
      </c>
      <c r="K40" t="s">
        <v>26</v>
      </c>
      <c r="L40" t="s">
        <v>21</v>
      </c>
    </row>
    <row r="41" spans="1:13" x14ac:dyDescent="0.25">
      <c r="A41" s="18">
        <v>9783030331764</v>
      </c>
      <c r="B41" s="20" t="s">
        <v>102</v>
      </c>
      <c r="C41" s="20" t="s">
        <v>103</v>
      </c>
      <c r="D41" s="20" t="s">
        <v>104</v>
      </c>
      <c r="E41" s="20" t="s">
        <v>41</v>
      </c>
      <c r="F41" s="22">
        <v>2020</v>
      </c>
      <c r="G41" s="20" t="s">
        <v>20</v>
      </c>
      <c r="H41" s="23">
        <v>169.99</v>
      </c>
      <c r="K41" t="s">
        <v>105</v>
      </c>
      <c r="L41" t="s">
        <v>19</v>
      </c>
    </row>
    <row r="42" spans="1:13" x14ac:dyDescent="0.25">
      <c r="A42" s="14">
        <v>9781786998415</v>
      </c>
      <c r="B42" s="15" t="s">
        <v>139</v>
      </c>
      <c r="C42" s="15" t="s">
        <v>140</v>
      </c>
      <c r="D42" s="15" t="s">
        <v>141</v>
      </c>
      <c r="E42" s="15" t="s">
        <v>142</v>
      </c>
      <c r="F42" s="16">
        <v>2022</v>
      </c>
      <c r="G42" s="15" t="s">
        <v>20</v>
      </c>
      <c r="H42" s="17">
        <v>128.94999999999999</v>
      </c>
      <c r="J42" t="s">
        <v>19</v>
      </c>
      <c r="K42" t="s">
        <v>33</v>
      </c>
      <c r="L42" t="s">
        <v>19</v>
      </c>
      <c r="M42" t="s">
        <v>244</v>
      </c>
    </row>
    <row r="43" spans="1:13" x14ac:dyDescent="0.25">
      <c r="A43" s="14">
        <v>9781487520458</v>
      </c>
      <c r="B43" s="15" t="s">
        <v>210</v>
      </c>
      <c r="C43" s="15" t="s">
        <v>211</v>
      </c>
      <c r="D43" s="15" t="s">
        <v>212</v>
      </c>
      <c r="E43" s="15" t="s">
        <v>32</v>
      </c>
      <c r="F43" s="16">
        <v>2020</v>
      </c>
      <c r="G43" s="15" t="s">
        <v>20</v>
      </c>
      <c r="H43" s="17">
        <v>51.95</v>
      </c>
      <c r="K43" t="s">
        <v>31</v>
      </c>
      <c r="L43" t="s">
        <v>21</v>
      </c>
      <c r="M43" t="s">
        <v>213</v>
      </c>
    </row>
    <row r="44" spans="1:13" x14ac:dyDescent="0.25">
      <c r="A44" s="8">
        <v>9781773383194</v>
      </c>
      <c r="B44" s="4" t="s">
        <v>106</v>
      </c>
      <c r="C44" s="4" t="s">
        <v>107</v>
      </c>
      <c r="D44" s="4" t="s">
        <v>108</v>
      </c>
      <c r="E44" s="4" t="s">
        <v>30</v>
      </c>
      <c r="F44" s="4">
        <v>2022</v>
      </c>
      <c r="G44" s="4" t="s">
        <v>20</v>
      </c>
      <c r="H44" s="6">
        <v>67.95</v>
      </c>
      <c r="K44" t="s">
        <v>31</v>
      </c>
      <c r="L44" t="s">
        <v>19</v>
      </c>
    </row>
    <row r="45" spans="1:13" x14ac:dyDescent="0.25">
      <c r="A45" s="14">
        <v>9780887559341</v>
      </c>
      <c r="B45" s="15" t="s">
        <v>110</v>
      </c>
      <c r="C45" s="15" t="s">
        <v>111</v>
      </c>
      <c r="D45" s="15" t="s">
        <v>112</v>
      </c>
      <c r="E45" s="15" t="s">
        <v>101</v>
      </c>
      <c r="F45" s="16">
        <v>2021</v>
      </c>
      <c r="G45" s="15" t="s">
        <v>20</v>
      </c>
      <c r="H45" s="17">
        <v>27.95</v>
      </c>
      <c r="K45" t="s">
        <v>31</v>
      </c>
      <c r="L45" t="s">
        <v>19</v>
      </c>
    </row>
    <row r="46" spans="1:13" x14ac:dyDescent="0.25">
      <c r="A46" s="14">
        <v>9781773635170</v>
      </c>
      <c r="B46" s="15" t="s">
        <v>14</v>
      </c>
      <c r="C46" s="15" t="s">
        <v>15</v>
      </c>
      <c r="D46" s="15" t="s">
        <v>16</v>
      </c>
      <c r="E46" s="15" t="s">
        <v>17</v>
      </c>
      <c r="F46" s="16">
        <v>2022</v>
      </c>
      <c r="G46" s="15" t="s">
        <v>18</v>
      </c>
      <c r="H46" s="17">
        <v>41.99</v>
      </c>
      <c r="L46" t="s">
        <v>19</v>
      </c>
    </row>
    <row r="47" spans="1:13" x14ac:dyDescent="0.25">
      <c r="A47" s="8">
        <v>9781770414259</v>
      </c>
      <c r="B47" s="4" t="s">
        <v>163</v>
      </c>
      <c r="C47" s="4" t="s">
        <v>164</v>
      </c>
      <c r="D47" s="4" t="s">
        <v>165</v>
      </c>
      <c r="E47" s="4" t="s">
        <v>166</v>
      </c>
      <c r="F47" s="4">
        <v>2019</v>
      </c>
      <c r="G47" s="4" t="s">
        <v>20</v>
      </c>
      <c r="H47" s="6">
        <v>24.95</v>
      </c>
      <c r="K47" t="s">
        <v>105</v>
      </c>
      <c r="L47" t="s">
        <v>19</v>
      </c>
    </row>
    <row r="48" spans="1:13" x14ac:dyDescent="0.25">
      <c r="A48" s="14">
        <v>9783319715377</v>
      </c>
      <c r="B48" s="15" t="s">
        <v>193</v>
      </c>
      <c r="C48" s="15" t="s">
        <v>194</v>
      </c>
      <c r="D48" s="15" t="s">
        <v>195</v>
      </c>
      <c r="E48" s="15" t="s">
        <v>41</v>
      </c>
      <c r="F48" s="16">
        <v>2018</v>
      </c>
      <c r="G48" s="15" t="s">
        <v>20</v>
      </c>
      <c r="H48" s="17">
        <v>279.99</v>
      </c>
      <c r="K48" t="s">
        <v>196</v>
      </c>
      <c r="L48" t="s">
        <v>21</v>
      </c>
      <c r="M48" t="s">
        <v>255</v>
      </c>
    </row>
    <row r="49" spans="1:13" x14ac:dyDescent="0.25">
      <c r="A49" s="10">
        <v>9781772031645</v>
      </c>
      <c r="B49" s="11" t="s">
        <v>94</v>
      </c>
      <c r="C49" s="11" t="s">
        <v>95</v>
      </c>
      <c r="D49" s="11" t="s">
        <v>96</v>
      </c>
      <c r="E49" s="11" t="s">
        <v>97</v>
      </c>
      <c r="F49" s="12">
        <v>2017</v>
      </c>
      <c r="G49" s="11" t="s">
        <v>20</v>
      </c>
      <c r="H49" s="13">
        <v>22.95</v>
      </c>
      <c r="K49" t="s">
        <v>31</v>
      </c>
      <c r="L49" t="s">
        <v>21</v>
      </c>
    </row>
    <row r="50" spans="1:13" x14ac:dyDescent="0.25">
      <c r="A50" s="14">
        <v>9780826360670</v>
      </c>
      <c r="B50" s="15" t="s">
        <v>132</v>
      </c>
      <c r="C50" s="15" t="s">
        <v>133</v>
      </c>
      <c r="D50" s="15" t="s">
        <v>134</v>
      </c>
      <c r="E50" s="15" t="s">
        <v>135</v>
      </c>
      <c r="F50" s="16">
        <v>2019</v>
      </c>
      <c r="G50" s="15" t="s">
        <v>20</v>
      </c>
      <c r="H50" s="17">
        <v>24.95</v>
      </c>
      <c r="K50" t="s">
        <v>26</v>
      </c>
      <c r="L50" t="s">
        <v>21</v>
      </c>
    </row>
    <row r="51" spans="1:13" x14ac:dyDescent="0.25">
      <c r="A51" s="14">
        <v>9780773541481</v>
      </c>
      <c r="B51" s="15" t="s">
        <v>152</v>
      </c>
      <c r="C51" s="15" t="s">
        <v>153</v>
      </c>
      <c r="D51" s="15" t="s">
        <v>154</v>
      </c>
      <c r="E51" s="15" t="s">
        <v>155</v>
      </c>
      <c r="F51" s="16">
        <v>2013</v>
      </c>
      <c r="G51" s="15" t="s">
        <v>20</v>
      </c>
      <c r="H51" s="17">
        <v>49.95</v>
      </c>
      <c r="K51" t="s">
        <v>31</v>
      </c>
      <c r="L51" t="s">
        <v>21</v>
      </c>
      <c r="M51" t="s">
        <v>245</v>
      </c>
    </row>
    <row r="52" spans="1:13" x14ac:dyDescent="0.25">
      <c r="A52" s="14">
        <v>9781469653167</v>
      </c>
      <c r="B52" s="15" t="s">
        <v>221</v>
      </c>
      <c r="C52" s="15" t="s">
        <v>222</v>
      </c>
      <c r="D52" s="15" t="s">
        <v>223</v>
      </c>
      <c r="E52" s="15" t="s">
        <v>224</v>
      </c>
      <c r="F52" s="16">
        <v>2019</v>
      </c>
      <c r="G52" s="15" t="s">
        <v>20</v>
      </c>
      <c r="H52" s="17">
        <v>46.95</v>
      </c>
      <c r="K52" t="s">
        <v>26</v>
      </c>
      <c r="L52" t="s">
        <v>21</v>
      </c>
      <c r="M52" t="s">
        <v>225</v>
      </c>
    </row>
    <row r="53" spans="1:13" x14ac:dyDescent="0.25">
      <c r="A53" s="14">
        <v>9781138909175</v>
      </c>
      <c r="B53" s="15" t="s">
        <v>88</v>
      </c>
      <c r="C53" s="15" t="s">
        <v>89</v>
      </c>
      <c r="D53" s="15" t="s">
        <v>90</v>
      </c>
      <c r="E53" s="15" t="s">
        <v>75</v>
      </c>
      <c r="F53" s="16">
        <v>2019</v>
      </c>
      <c r="G53" s="15" t="s">
        <v>20</v>
      </c>
      <c r="H53" s="17">
        <v>270</v>
      </c>
      <c r="K53" t="s">
        <v>51</v>
      </c>
      <c r="L53" t="s">
        <v>21</v>
      </c>
      <c r="M53" t="s">
        <v>252</v>
      </c>
    </row>
    <row r="54" spans="1:13" x14ac:dyDescent="0.25">
      <c r="A54" s="14">
        <v>9780553378009</v>
      </c>
      <c r="B54" s="15" t="s">
        <v>22</v>
      </c>
      <c r="C54" s="15" t="s">
        <v>23</v>
      </c>
      <c r="D54" s="15" t="s">
        <v>24</v>
      </c>
      <c r="E54" s="15" t="s">
        <v>25</v>
      </c>
      <c r="F54" s="16">
        <v>1999</v>
      </c>
      <c r="G54" s="15" t="s">
        <v>20</v>
      </c>
      <c r="H54" s="17">
        <v>17</v>
      </c>
      <c r="K54" t="s">
        <v>26</v>
      </c>
      <c r="L54" t="s">
        <v>19</v>
      </c>
    </row>
    <row r="55" spans="1:13" x14ac:dyDescent="0.25">
      <c r="A55" s="14">
        <v>9781442613867</v>
      </c>
      <c r="B55" s="15" t="s">
        <v>149</v>
      </c>
      <c r="C55" s="15" t="s">
        <v>150</v>
      </c>
      <c r="D55" s="15" t="s">
        <v>151</v>
      </c>
      <c r="E55" s="15" t="s">
        <v>32</v>
      </c>
      <c r="F55" s="16">
        <v>2016</v>
      </c>
      <c r="G55" s="15" t="s">
        <v>20</v>
      </c>
      <c r="H55" s="17">
        <v>52.95</v>
      </c>
      <c r="K55" t="s">
        <v>31</v>
      </c>
      <c r="L55" t="s">
        <v>21</v>
      </c>
    </row>
    <row r="56" spans="1:13" x14ac:dyDescent="0.25">
      <c r="A56" s="14">
        <v>9781925302745</v>
      </c>
      <c r="B56" s="15" t="s">
        <v>47</v>
      </c>
      <c r="C56" s="15" t="s">
        <v>48</v>
      </c>
      <c r="D56" s="15" t="s">
        <v>242</v>
      </c>
      <c r="E56" s="15" t="s">
        <v>49</v>
      </c>
      <c r="F56" s="16">
        <v>2021</v>
      </c>
      <c r="G56" s="15" t="s">
        <v>20</v>
      </c>
      <c r="H56" s="17">
        <v>39.950000000000003</v>
      </c>
      <c r="K56" t="s">
        <v>243</v>
      </c>
      <c r="L56" t="s">
        <v>19</v>
      </c>
    </row>
    <row r="57" spans="1:13" x14ac:dyDescent="0.25">
      <c r="A57" s="8">
        <v>9780887558351</v>
      </c>
      <c r="B57" s="4" t="s">
        <v>156</v>
      </c>
      <c r="C57" s="4" t="s">
        <v>157</v>
      </c>
      <c r="D57" s="4" t="s">
        <v>158</v>
      </c>
      <c r="E57" s="4" t="s">
        <v>101</v>
      </c>
      <c r="F57" s="4">
        <v>2018</v>
      </c>
      <c r="G57" s="4" t="s">
        <v>20</v>
      </c>
      <c r="H57" s="6">
        <v>21.95</v>
      </c>
      <c r="K57" t="s">
        <v>31</v>
      </c>
      <c r="L57" t="s">
        <v>19</v>
      </c>
    </row>
    <row r="58" spans="1:13" x14ac:dyDescent="0.25">
      <c r="A58" s="14">
        <v>9781978809307</v>
      </c>
      <c r="B58" s="15" t="s">
        <v>207</v>
      </c>
      <c r="C58" s="15" t="s">
        <v>208</v>
      </c>
      <c r="D58" s="15" t="s">
        <v>209</v>
      </c>
      <c r="E58" s="15" t="s">
        <v>50</v>
      </c>
      <c r="F58" s="16">
        <v>2020</v>
      </c>
      <c r="G58" s="15" t="s">
        <v>20</v>
      </c>
      <c r="H58" s="17">
        <v>50.95</v>
      </c>
      <c r="K58" t="s">
        <v>246</v>
      </c>
      <c r="L58" t="s">
        <v>21</v>
      </c>
      <c r="M58" t="s">
        <v>253</v>
      </c>
    </row>
    <row r="59" spans="1:13" x14ac:dyDescent="0.25">
      <c r="A59" s="8">
        <v>9780367499853</v>
      </c>
      <c r="B59" s="4" t="s">
        <v>237</v>
      </c>
      <c r="C59" s="4" t="s">
        <v>238</v>
      </c>
      <c r="D59" s="4" t="s">
        <v>241</v>
      </c>
      <c r="E59" s="4" t="s">
        <v>75</v>
      </c>
      <c r="F59" s="4">
        <v>2022</v>
      </c>
      <c r="G59" s="4" t="s">
        <v>20</v>
      </c>
      <c r="H59" s="6">
        <v>270</v>
      </c>
      <c r="I59">
        <v>3</v>
      </c>
      <c r="K59" t="s">
        <v>51</v>
      </c>
      <c r="L59" t="s">
        <v>19</v>
      </c>
    </row>
    <row r="60" spans="1:13" x14ac:dyDescent="0.25">
      <c r="A60" s="14">
        <v>9781623173364</v>
      </c>
      <c r="B60" s="15" t="s">
        <v>184</v>
      </c>
      <c r="C60" s="15" t="s">
        <v>185</v>
      </c>
      <c r="D60" s="15" t="s">
        <v>186</v>
      </c>
      <c r="E60" s="15" t="s">
        <v>187</v>
      </c>
      <c r="F60" s="16">
        <v>2019</v>
      </c>
      <c r="G60" s="15" t="s">
        <v>20</v>
      </c>
      <c r="H60" s="17">
        <v>19.95</v>
      </c>
      <c r="L60" t="s">
        <v>188</v>
      </c>
    </row>
    <row r="61" spans="1:13" x14ac:dyDescent="0.25">
      <c r="A61" s="14">
        <v>9781138088283</v>
      </c>
      <c r="B61" s="15" t="s">
        <v>237</v>
      </c>
      <c r="C61" s="15" t="s">
        <v>238</v>
      </c>
      <c r="D61" s="15" t="s">
        <v>239</v>
      </c>
      <c r="E61" s="15" t="s">
        <v>75</v>
      </c>
      <c r="F61" s="16">
        <v>2019</v>
      </c>
      <c r="G61" s="15" t="s">
        <v>20</v>
      </c>
      <c r="H61" s="17">
        <v>170</v>
      </c>
      <c r="K61" t="s">
        <v>26</v>
      </c>
      <c r="L61" t="s">
        <v>19</v>
      </c>
      <c r="M61" t="s">
        <v>249</v>
      </c>
    </row>
    <row r="62" spans="1:13" x14ac:dyDescent="0.25">
      <c r="A62" s="14">
        <v>9781773380582</v>
      </c>
      <c r="B62" s="15" t="s">
        <v>27</v>
      </c>
      <c r="C62" s="15" t="s">
        <v>28</v>
      </c>
      <c r="D62" s="15" t="s">
        <v>29</v>
      </c>
      <c r="E62" s="15" t="s">
        <v>30</v>
      </c>
      <c r="F62" s="16">
        <v>2018</v>
      </c>
      <c r="G62" s="15" t="s">
        <v>20</v>
      </c>
      <c r="H62" s="17">
        <v>67.95</v>
      </c>
      <c r="K62" t="s">
        <v>31</v>
      </c>
      <c r="L62" t="s">
        <v>21</v>
      </c>
    </row>
    <row r="63" spans="1:13" x14ac:dyDescent="0.25">
      <c r="A63" s="14">
        <v>9780367556884</v>
      </c>
      <c r="B63" s="15" t="s">
        <v>136</v>
      </c>
      <c r="C63" s="15" t="s">
        <v>137</v>
      </c>
      <c r="D63" s="15" t="s">
        <v>138</v>
      </c>
      <c r="E63" s="15" t="s">
        <v>75</v>
      </c>
      <c r="F63" s="16">
        <v>2021</v>
      </c>
      <c r="G63" s="15" t="s">
        <v>20</v>
      </c>
      <c r="H63" s="17">
        <v>54.95</v>
      </c>
      <c r="K63" t="s">
        <v>31</v>
      </c>
      <c r="L63" t="s">
        <v>19</v>
      </c>
      <c r="M63" t="s">
        <v>248</v>
      </c>
    </row>
    <row r="64" spans="1:13" x14ac:dyDescent="0.25">
      <c r="A64" s="14">
        <v>9781773635224</v>
      </c>
      <c r="B64" s="15" t="s">
        <v>91</v>
      </c>
      <c r="C64" s="15" t="s">
        <v>92</v>
      </c>
      <c r="D64" s="15" t="s">
        <v>93</v>
      </c>
      <c r="E64" s="15" t="s">
        <v>17</v>
      </c>
      <c r="F64" s="16">
        <v>2022</v>
      </c>
      <c r="G64" s="15" t="s">
        <v>20</v>
      </c>
      <c r="H64" s="17">
        <v>32</v>
      </c>
      <c r="K64" t="s">
        <v>31</v>
      </c>
      <c r="L64" t="s">
        <v>19</v>
      </c>
    </row>
    <row r="65" spans="1:12" x14ac:dyDescent="0.25">
      <c r="A65" s="14">
        <v>9781772124101</v>
      </c>
      <c r="B65" s="15" t="s">
        <v>121</v>
      </c>
      <c r="C65" s="15" t="s">
        <v>122</v>
      </c>
      <c r="D65" s="15" t="s">
        <v>123</v>
      </c>
      <c r="E65" s="15" t="s">
        <v>124</v>
      </c>
      <c r="F65" s="16">
        <v>2019</v>
      </c>
      <c r="G65" s="15" t="s">
        <v>20</v>
      </c>
      <c r="H65" s="17">
        <v>62.95</v>
      </c>
      <c r="K65" t="s">
        <v>31</v>
      </c>
      <c r="L65" t="s">
        <v>21</v>
      </c>
    </row>
    <row r="66" spans="1:12" x14ac:dyDescent="0.25">
      <c r="A66" s="8"/>
      <c r="B66" s="4"/>
      <c r="C66" s="4"/>
      <c r="D66" s="4"/>
      <c r="E66" s="4"/>
      <c r="F66" s="4"/>
      <c r="G66" s="4"/>
      <c r="H66" s="6"/>
    </row>
    <row r="67" spans="1:12" x14ac:dyDescent="0.25">
      <c r="A67" s="8"/>
      <c r="B67" s="4"/>
      <c r="C67" s="4"/>
      <c r="D67" s="4"/>
      <c r="E67" s="4"/>
      <c r="F67" s="4"/>
      <c r="G67" s="4"/>
      <c r="H67" s="6"/>
    </row>
    <row r="68" spans="1:12" x14ac:dyDescent="0.25">
      <c r="A68" s="8"/>
      <c r="B68" s="4"/>
      <c r="C68" s="4"/>
      <c r="D68" s="4"/>
      <c r="E68" s="4"/>
      <c r="F68" s="4"/>
      <c r="G68" s="4"/>
      <c r="H68" s="6"/>
    </row>
    <row r="69" spans="1:12" x14ac:dyDescent="0.25">
      <c r="A69" s="9"/>
      <c r="B69" s="5"/>
      <c r="C69" s="5"/>
      <c r="D69" s="5"/>
      <c r="E69" s="5"/>
      <c r="F69" s="5"/>
      <c r="G69" s="5"/>
      <c r="H69" s="7"/>
    </row>
    <row r="70" spans="1:12" x14ac:dyDescent="0.25">
      <c r="A70" s="8"/>
      <c r="B70" s="4"/>
      <c r="C70" s="4"/>
      <c r="D70" s="4"/>
      <c r="E70" s="4"/>
      <c r="F70" s="4"/>
      <c r="G70" s="4"/>
      <c r="H70" s="6"/>
    </row>
    <row r="72" spans="1:12" x14ac:dyDescent="0.25">
      <c r="A72" s="8"/>
      <c r="B72" s="4"/>
      <c r="C72" s="4"/>
      <c r="D72" s="4"/>
      <c r="E72" s="4"/>
      <c r="F72" s="4"/>
      <c r="G72" s="4"/>
      <c r="H72" s="6"/>
    </row>
    <row r="74" spans="1:12" x14ac:dyDescent="0.25">
      <c r="A74" s="8"/>
      <c r="B74" s="4"/>
      <c r="C74" s="4"/>
      <c r="D74" s="4"/>
      <c r="E74" s="4"/>
      <c r="F74" s="4"/>
      <c r="G74" s="4"/>
      <c r="H74" s="6"/>
    </row>
    <row r="75" spans="1:12" x14ac:dyDescent="0.25">
      <c r="A75" s="8"/>
      <c r="B75" s="4"/>
      <c r="C75" s="4"/>
      <c r="D75" s="4"/>
      <c r="E75" s="4"/>
      <c r="F75" s="4"/>
      <c r="G75" s="4"/>
      <c r="H75" s="6"/>
    </row>
    <row r="77" spans="1:12" x14ac:dyDescent="0.25">
      <c r="A77" s="8"/>
      <c r="B77" s="4"/>
      <c r="C77" s="4"/>
      <c r="D77" s="4"/>
      <c r="E77" s="4"/>
      <c r="F77" s="4"/>
      <c r="G77" s="4"/>
      <c r="H77" s="6"/>
    </row>
    <row r="79" spans="1:12" x14ac:dyDescent="0.25">
      <c r="A79" s="8"/>
      <c r="B79" s="4"/>
      <c r="C79" s="4"/>
      <c r="D79" s="4"/>
      <c r="E79" s="4"/>
      <c r="F79" s="4"/>
      <c r="G79" s="4"/>
      <c r="H79" s="6"/>
    </row>
    <row r="80" spans="1:12" x14ac:dyDescent="0.25">
      <c r="A80" s="8"/>
      <c r="B80" s="4"/>
      <c r="C80" s="4"/>
      <c r="D80" s="4"/>
      <c r="E80" s="4"/>
      <c r="F80" s="4"/>
      <c r="G80" s="4"/>
      <c r="H80" s="6"/>
    </row>
    <row r="81" spans="1:8" x14ac:dyDescent="0.25">
      <c r="A81" s="8"/>
      <c r="B81" s="4"/>
      <c r="C81" s="4"/>
      <c r="D81" s="4"/>
      <c r="E81" s="4"/>
      <c r="F81" s="4"/>
      <c r="G81" s="4"/>
      <c r="H81" s="6"/>
    </row>
    <row r="82" spans="1:8" x14ac:dyDescent="0.25">
      <c r="A82" s="8"/>
      <c r="B82" s="4"/>
      <c r="C82" s="4"/>
      <c r="D82" s="4"/>
      <c r="E82" s="4"/>
      <c r="F82" s="4"/>
      <c r="G82" s="4"/>
      <c r="H82" s="6"/>
    </row>
    <row r="83" spans="1:8" x14ac:dyDescent="0.25">
      <c r="A83" s="8"/>
      <c r="B83" s="4"/>
      <c r="C83" s="4"/>
      <c r="D83" s="4"/>
      <c r="E83" s="4"/>
      <c r="F83" s="4"/>
      <c r="G83" s="4"/>
      <c r="H83" s="6"/>
    </row>
    <row r="84" spans="1:8" x14ac:dyDescent="0.25">
      <c r="A84" s="9"/>
      <c r="B84" s="5"/>
      <c r="C84" s="5"/>
      <c r="D84" s="5"/>
      <c r="E84" s="5"/>
      <c r="F84" s="5"/>
      <c r="G84" s="5"/>
      <c r="H84" s="7"/>
    </row>
  </sheetData>
  <mergeCells count="1">
    <mergeCell ref="A1:H1"/>
  </mergeCells>
  <conditionalFormatting sqref="A79:A1048576 A1:A6 A8:A12 A16:A21 A14 A30 A77 A72 A74:A75 A32 A23:A27 A35:A37 A39:A40 A42:A48 A50:A70">
    <cfRule type="duplicateValues" dxfId="15" priority="1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C11" sqref="C11"/>
    </sheetView>
  </sheetViews>
  <sheetFormatPr defaultRowHeight="15" x14ac:dyDescent="0.25"/>
  <cols>
    <col min="1" max="1" width="37.7109375" customWidth="1"/>
    <col min="2" max="2" width="72.28515625" style="29" bestFit="1" customWidth="1"/>
    <col min="3" max="3" width="60.28515625" bestFit="1" customWidth="1"/>
    <col min="4" max="4" width="11.7109375" bestFit="1" customWidth="1"/>
    <col min="5" max="5" width="45" bestFit="1" customWidth="1"/>
    <col min="6" max="6" width="15.28515625" bestFit="1" customWidth="1"/>
    <col min="7" max="8" width="14.140625" bestFit="1" customWidth="1"/>
    <col min="9" max="9" width="12.42578125" bestFit="1" customWidth="1"/>
    <col min="10" max="11" width="15.7109375" bestFit="1" customWidth="1"/>
    <col min="12" max="12" width="19" bestFit="1" customWidth="1"/>
    <col min="13" max="13" width="13.7109375" bestFit="1" customWidth="1"/>
    <col min="14" max="14" width="26" bestFit="1" customWidth="1"/>
  </cols>
  <sheetData>
    <row r="1" spans="1:14" x14ac:dyDescent="0.25">
      <c r="A1" s="27" t="s">
        <v>263</v>
      </c>
      <c r="B1" s="28" t="s">
        <v>4</v>
      </c>
      <c r="C1" s="27" t="s">
        <v>264</v>
      </c>
      <c r="D1" s="27" t="s">
        <v>265</v>
      </c>
      <c r="E1" s="27" t="s">
        <v>5</v>
      </c>
      <c r="F1" s="27" t="s">
        <v>266</v>
      </c>
      <c r="G1" s="27" t="s">
        <v>267</v>
      </c>
      <c r="H1" s="27" t="s">
        <v>268</v>
      </c>
      <c r="I1" s="27" t="s">
        <v>269</v>
      </c>
      <c r="J1" s="27" t="s">
        <v>270</v>
      </c>
      <c r="K1" s="27" t="s">
        <v>271</v>
      </c>
      <c r="L1" s="27" t="s">
        <v>272</v>
      </c>
      <c r="M1" s="27" t="s">
        <v>273</v>
      </c>
      <c r="N1" s="27" t="s">
        <v>274</v>
      </c>
    </row>
    <row r="2" spans="1:14" x14ac:dyDescent="0.25">
      <c r="A2" t="s">
        <v>275</v>
      </c>
      <c r="B2" s="29" t="s">
        <v>228</v>
      </c>
      <c r="C2" t="s">
        <v>276</v>
      </c>
      <c r="E2" t="s">
        <v>277</v>
      </c>
      <c r="F2" s="30">
        <v>44409</v>
      </c>
      <c r="G2" t="str">
        <f>"9783030768485"</f>
        <v>9783030768485</v>
      </c>
      <c r="H2" t="str">
        <f>"9783030768492"</f>
        <v>9783030768492</v>
      </c>
      <c r="I2">
        <v>6689055</v>
      </c>
      <c r="J2">
        <v>129</v>
      </c>
      <c r="K2">
        <v>193.5</v>
      </c>
      <c r="L2">
        <v>258</v>
      </c>
      <c r="M2" t="s">
        <v>19</v>
      </c>
      <c r="N2" t="s">
        <v>278</v>
      </c>
    </row>
    <row r="3" spans="1:14" x14ac:dyDescent="0.25">
      <c r="A3" t="s">
        <v>279</v>
      </c>
      <c r="B3" s="29" t="s">
        <v>280</v>
      </c>
      <c r="E3" t="s">
        <v>281</v>
      </c>
      <c r="F3" s="30">
        <v>43741</v>
      </c>
      <c r="G3" t="str">
        <f>"9780190311445"</f>
        <v>9780190311445</v>
      </c>
      <c r="H3" t="str">
        <f>"9780190311452"</f>
        <v>9780190311452</v>
      </c>
      <c r="I3">
        <v>6512745</v>
      </c>
      <c r="K3">
        <v>924.12</v>
      </c>
      <c r="M3" t="s">
        <v>19</v>
      </c>
      <c r="N3" t="s">
        <v>278</v>
      </c>
    </row>
    <row r="4" spans="1:14" x14ac:dyDescent="0.25">
      <c r="A4" t="s">
        <v>282</v>
      </c>
      <c r="B4" s="29" t="s">
        <v>283</v>
      </c>
      <c r="D4">
        <v>1</v>
      </c>
      <c r="E4" t="s">
        <v>284</v>
      </c>
      <c r="F4" s="30">
        <v>42278</v>
      </c>
      <c r="G4" t="str">
        <f>"9780826129840"</f>
        <v>9780826129840</v>
      </c>
      <c r="H4" t="str">
        <f>"9780826129857"</f>
        <v>9780826129857</v>
      </c>
      <c r="I4">
        <v>4206559</v>
      </c>
      <c r="J4">
        <v>280</v>
      </c>
      <c r="K4">
        <v>385</v>
      </c>
      <c r="M4" t="s">
        <v>19</v>
      </c>
      <c r="N4" t="s">
        <v>278</v>
      </c>
    </row>
    <row r="5" spans="1:14" x14ac:dyDescent="0.25">
      <c r="A5" t="s">
        <v>285</v>
      </c>
      <c r="B5" s="29" t="s">
        <v>83</v>
      </c>
      <c r="E5" t="s">
        <v>84</v>
      </c>
      <c r="F5" s="30">
        <v>44501</v>
      </c>
      <c r="G5" t="str">
        <f>"9781527573581"</f>
        <v>9781527573581</v>
      </c>
      <c r="H5" t="str">
        <f>"9781527575127"</f>
        <v>9781527575127</v>
      </c>
      <c r="I5">
        <v>6733941</v>
      </c>
      <c r="J5">
        <v>119.95</v>
      </c>
      <c r="K5">
        <v>179.92</v>
      </c>
      <c r="L5">
        <v>239.9</v>
      </c>
      <c r="M5" t="s">
        <v>278</v>
      </c>
      <c r="N5" t="s">
        <v>19</v>
      </c>
    </row>
    <row r="6" spans="1:14" ht="30" x14ac:dyDescent="0.25">
      <c r="A6" t="s">
        <v>286</v>
      </c>
      <c r="B6" s="29" t="s">
        <v>287</v>
      </c>
      <c r="D6">
        <v>2</v>
      </c>
      <c r="E6" t="s">
        <v>284</v>
      </c>
      <c r="F6" s="30">
        <v>44132</v>
      </c>
      <c r="G6" t="str">
        <f>"9780826164124"</f>
        <v>9780826164124</v>
      </c>
      <c r="H6" t="str">
        <f>"9780826164131"</f>
        <v>9780826164131</v>
      </c>
      <c r="I6">
        <v>6370405</v>
      </c>
      <c r="J6">
        <v>318</v>
      </c>
      <c r="K6">
        <v>437.25</v>
      </c>
      <c r="M6" t="s">
        <v>19</v>
      </c>
      <c r="N6" t="s">
        <v>278</v>
      </c>
    </row>
    <row r="7" spans="1:14" ht="30" x14ac:dyDescent="0.25">
      <c r="A7" t="s">
        <v>288</v>
      </c>
      <c r="B7" s="29" t="s">
        <v>289</v>
      </c>
      <c r="D7">
        <v>2</v>
      </c>
      <c r="E7" t="s">
        <v>290</v>
      </c>
      <c r="F7" s="30">
        <v>43526</v>
      </c>
      <c r="G7" t="str">
        <f>"9780889776227"</f>
        <v>9780889776227</v>
      </c>
      <c r="H7" t="str">
        <f>"9780889776234"</f>
        <v>9780889776234</v>
      </c>
      <c r="I7">
        <v>6179487</v>
      </c>
      <c r="J7">
        <v>89</v>
      </c>
      <c r="K7">
        <v>111.25</v>
      </c>
      <c r="L7">
        <v>133.5</v>
      </c>
      <c r="M7" t="s">
        <v>19</v>
      </c>
      <c r="N7" t="s">
        <v>278</v>
      </c>
    </row>
    <row r="8" spans="1:14" ht="30" x14ac:dyDescent="0.25">
      <c r="A8" t="s">
        <v>291</v>
      </c>
      <c r="B8" s="29" t="s">
        <v>292</v>
      </c>
      <c r="C8" t="s">
        <v>293</v>
      </c>
      <c r="E8" t="s">
        <v>294</v>
      </c>
      <c r="F8" s="30">
        <v>42716</v>
      </c>
      <c r="G8" t="str">
        <f>"9781138230286"</f>
        <v>9781138230286</v>
      </c>
      <c r="H8" t="str">
        <f>"9781315386409"</f>
        <v>9781315386409</v>
      </c>
      <c r="I8">
        <v>4756177</v>
      </c>
      <c r="J8">
        <v>190</v>
      </c>
      <c r="K8">
        <v>237.5</v>
      </c>
      <c r="L8">
        <v>285</v>
      </c>
      <c r="M8" t="s">
        <v>19</v>
      </c>
      <c r="N8" t="s">
        <v>278</v>
      </c>
    </row>
    <row r="9" spans="1:14" ht="30" x14ac:dyDescent="0.25">
      <c r="A9" t="s">
        <v>295</v>
      </c>
      <c r="B9" s="29" t="s">
        <v>296</v>
      </c>
      <c r="C9" t="s">
        <v>297</v>
      </c>
      <c r="E9" t="s">
        <v>277</v>
      </c>
      <c r="F9" s="30">
        <v>44602</v>
      </c>
      <c r="G9" t="str">
        <f>"9783030928247"</f>
        <v>9783030928247</v>
      </c>
      <c r="H9" t="str">
        <f>"9783030928254"</f>
        <v>9783030928254</v>
      </c>
      <c r="I9">
        <v>6845683</v>
      </c>
      <c r="J9">
        <v>139</v>
      </c>
      <c r="K9">
        <v>208.5</v>
      </c>
      <c r="L9">
        <v>278</v>
      </c>
      <c r="M9" t="s">
        <v>278</v>
      </c>
      <c r="N9" t="s">
        <v>278</v>
      </c>
    </row>
    <row r="10" spans="1:14" x14ac:dyDescent="0.25">
      <c r="A10" t="s">
        <v>298</v>
      </c>
      <c r="B10" s="29" t="s">
        <v>299</v>
      </c>
      <c r="D10">
        <v>3</v>
      </c>
      <c r="E10" t="s">
        <v>300</v>
      </c>
      <c r="F10" s="30">
        <v>44294</v>
      </c>
      <c r="G10" t="str">
        <f>"9781786998125"</f>
        <v>9781786998125</v>
      </c>
      <c r="H10" t="str">
        <f>"9781786998163"</f>
        <v>9781786998163</v>
      </c>
      <c r="I10">
        <v>6605401</v>
      </c>
      <c r="J10">
        <v>194</v>
      </c>
      <c r="M10" t="s">
        <v>19</v>
      </c>
      <c r="N10" t="s">
        <v>278</v>
      </c>
    </row>
    <row r="11" spans="1:14" ht="30" x14ac:dyDescent="0.25">
      <c r="A11" t="s">
        <v>301</v>
      </c>
      <c r="B11" s="29" t="s">
        <v>302</v>
      </c>
      <c r="D11">
        <v>2</v>
      </c>
      <c r="E11" t="s">
        <v>303</v>
      </c>
      <c r="F11" s="30">
        <v>43220</v>
      </c>
      <c r="G11" t="str">
        <f>"9781773380377"</f>
        <v>9781773380377</v>
      </c>
      <c r="H11" t="str">
        <f>"9781773380391"</f>
        <v>9781773380391</v>
      </c>
      <c r="I11">
        <v>6282034</v>
      </c>
      <c r="J11">
        <v>52.95</v>
      </c>
      <c r="K11">
        <v>66.19</v>
      </c>
      <c r="L11">
        <v>79.42</v>
      </c>
      <c r="M11" t="s">
        <v>19</v>
      </c>
      <c r="N11" t="s">
        <v>278</v>
      </c>
    </row>
    <row r="12" spans="1:14" x14ac:dyDescent="0.25">
      <c r="A12" t="s">
        <v>304</v>
      </c>
      <c r="B12" s="29" t="s">
        <v>305</v>
      </c>
      <c r="D12">
        <v>1</v>
      </c>
      <c r="E12" t="s">
        <v>183</v>
      </c>
      <c r="F12" s="30">
        <v>44440</v>
      </c>
      <c r="G12" t="str">
        <f>"9781496212061"</f>
        <v>9781496212061</v>
      </c>
      <c r="H12" t="str">
        <f>"9781496228499"</f>
        <v>9781496228499</v>
      </c>
      <c r="I12">
        <v>6677334</v>
      </c>
      <c r="J12">
        <v>55</v>
      </c>
      <c r="K12">
        <v>68.75</v>
      </c>
      <c r="L12">
        <v>82.5</v>
      </c>
      <c r="M12" t="s">
        <v>19</v>
      </c>
      <c r="N12" t="s">
        <v>19</v>
      </c>
    </row>
    <row r="13" spans="1:14" x14ac:dyDescent="0.25">
      <c r="A13" t="s">
        <v>306</v>
      </c>
      <c r="B13" s="29" t="s">
        <v>307</v>
      </c>
      <c r="E13" t="s">
        <v>277</v>
      </c>
      <c r="F13" s="30">
        <v>42709</v>
      </c>
      <c r="G13" t="str">
        <f>"9783319415574"</f>
        <v>9783319415574</v>
      </c>
      <c r="H13" t="str">
        <f>"9783319415598"</f>
        <v>9783319415598</v>
      </c>
      <c r="I13">
        <v>4747049</v>
      </c>
      <c r="J13">
        <v>139</v>
      </c>
      <c r="K13">
        <v>208.5</v>
      </c>
      <c r="L13">
        <v>278</v>
      </c>
      <c r="M13" t="s">
        <v>19</v>
      </c>
      <c r="N13" t="s">
        <v>278</v>
      </c>
    </row>
    <row r="14" spans="1:14" ht="30" x14ac:dyDescent="0.25">
      <c r="A14" t="s">
        <v>308</v>
      </c>
      <c r="B14" s="29" t="s">
        <v>309</v>
      </c>
      <c r="D14">
        <v>1</v>
      </c>
      <c r="E14" t="s">
        <v>101</v>
      </c>
      <c r="F14" s="30">
        <v>43182</v>
      </c>
      <c r="G14" t="str">
        <f>"9780887558238"</f>
        <v>9780887558238</v>
      </c>
      <c r="H14" t="str">
        <f>"9780887555602"</f>
        <v>9780887555602</v>
      </c>
      <c r="I14">
        <v>5328405</v>
      </c>
      <c r="J14">
        <v>70</v>
      </c>
      <c r="K14">
        <v>87.5</v>
      </c>
      <c r="L14">
        <v>105</v>
      </c>
      <c r="M14" t="s">
        <v>19</v>
      </c>
      <c r="N14" t="s">
        <v>278</v>
      </c>
    </row>
    <row r="15" spans="1:14" ht="30" x14ac:dyDescent="0.25">
      <c r="A15" t="s">
        <v>310</v>
      </c>
      <c r="B15" s="29" t="s">
        <v>311</v>
      </c>
      <c r="C15" t="s">
        <v>312</v>
      </c>
      <c r="D15">
        <v>1</v>
      </c>
      <c r="E15" t="s">
        <v>155</v>
      </c>
      <c r="F15" s="30">
        <v>44097</v>
      </c>
      <c r="G15" t="str">
        <f>"9780228003601"</f>
        <v>9780228003601</v>
      </c>
      <c r="H15" t="str">
        <f>"9780228005131"</f>
        <v>9780228005131</v>
      </c>
      <c r="I15">
        <v>6305230</v>
      </c>
      <c r="J15">
        <v>110</v>
      </c>
      <c r="K15">
        <v>137.5</v>
      </c>
      <c r="L15">
        <v>165</v>
      </c>
      <c r="M15" t="s">
        <v>19</v>
      </c>
      <c r="N15" t="s">
        <v>278</v>
      </c>
    </row>
    <row r="16" spans="1:14" ht="30" x14ac:dyDescent="0.25">
      <c r="A16" t="s">
        <v>313</v>
      </c>
      <c r="B16" s="29" t="s">
        <v>314</v>
      </c>
      <c r="D16">
        <v>1</v>
      </c>
      <c r="E16" t="s">
        <v>170</v>
      </c>
      <c r="F16" s="30">
        <v>43594</v>
      </c>
      <c r="G16" t="str">
        <f>"9780806162867"</f>
        <v>9780806162867</v>
      </c>
      <c r="H16" t="str">
        <f>"9780806164175"</f>
        <v>9780806164175</v>
      </c>
      <c r="I16">
        <v>5755721</v>
      </c>
      <c r="J16">
        <v>34.950000000000003</v>
      </c>
      <c r="M16" t="s">
        <v>19</v>
      </c>
      <c r="N16" t="s">
        <v>278</v>
      </c>
    </row>
    <row r="17" spans="1:14" ht="30" x14ac:dyDescent="0.25">
      <c r="A17" t="s">
        <v>315</v>
      </c>
      <c r="B17" s="29" t="s">
        <v>316</v>
      </c>
      <c r="C17" t="s">
        <v>317</v>
      </c>
      <c r="D17">
        <v>2</v>
      </c>
      <c r="E17" t="s">
        <v>79</v>
      </c>
      <c r="F17" s="30">
        <v>43763</v>
      </c>
      <c r="G17" t="str">
        <f>"9780807761397"</f>
        <v>9780807761397</v>
      </c>
      <c r="H17" t="str">
        <f>"9780807778111"</f>
        <v>9780807778111</v>
      </c>
      <c r="I17">
        <v>5977008</v>
      </c>
      <c r="J17">
        <v>105</v>
      </c>
      <c r="M17" t="s">
        <v>278</v>
      </c>
      <c r="N17" t="s">
        <v>278</v>
      </c>
    </row>
    <row r="18" spans="1:14" x14ac:dyDescent="0.25">
      <c r="A18" t="s">
        <v>318</v>
      </c>
      <c r="B18" s="29" t="s">
        <v>191</v>
      </c>
      <c r="D18">
        <v>1</v>
      </c>
      <c r="E18" t="s">
        <v>32</v>
      </c>
      <c r="F18" s="30">
        <v>44502</v>
      </c>
      <c r="G18" t="str">
        <f>"9781487502119"</f>
        <v>9781487502119</v>
      </c>
      <c r="H18" t="str">
        <f>"9781487514600"</f>
        <v>9781487514600</v>
      </c>
      <c r="I18">
        <v>6727586</v>
      </c>
      <c r="J18">
        <v>121</v>
      </c>
      <c r="M18" t="s">
        <v>19</v>
      </c>
      <c r="N18" t="s">
        <v>19</v>
      </c>
    </row>
    <row r="19" spans="1:14" x14ac:dyDescent="0.25">
      <c r="A19" t="s">
        <v>319</v>
      </c>
      <c r="B19" s="29" t="s">
        <v>320</v>
      </c>
      <c r="D19">
        <v>3</v>
      </c>
      <c r="E19" t="s">
        <v>321</v>
      </c>
      <c r="F19" s="30">
        <v>43542</v>
      </c>
      <c r="G19" t="str">
        <f>"9781352005424"</f>
        <v>9781352005424</v>
      </c>
      <c r="H19" t="str">
        <f>"9781352005431"</f>
        <v>9781352005431</v>
      </c>
      <c r="I19">
        <v>6235065</v>
      </c>
      <c r="J19">
        <v>489.2</v>
      </c>
      <c r="M19" t="s">
        <v>19</v>
      </c>
      <c r="N19" t="s">
        <v>278</v>
      </c>
    </row>
    <row r="20" spans="1:14" x14ac:dyDescent="0.25">
      <c r="A20" t="s">
        <v>322</v>
      </c>
      <c r="B20" s="29" t="s">
        <v>323</v>
      </c>
      <c r="E20" t="s">
        <v>281</v>
      </c>
      <c r="F20" s="30">
        <v>44697</v>
      </c>
      <c r="G20" t="str">
        <f>"9780190327194"</f>
        <v>9780190327194</v>
      </c>
      <c r="H20" t="str">
        <f>"9780190327200"</f>
        <v>9780190327200</v>
      </c>
      <c r="I20">
        <v>6938293</v>
      </c>
      <c r="K20">
        <v>1208.76</v>
      </c>
      <c r="M20" t="s">
        <v>19</v>
      </c>
      <c r="N20" t="s">
        <v>278</v>
      </c>
    </row>
    <row r="21" spans="1:14" x14ac:dyDescent="0.25">
      <c r="A21" t="s">
        <v>324</v>
      </c>
      <c r="B21" s="29" t="s">
        <v>325</v>
      </c>
      <c r="C21" t="s">
        <v>326</v>
      </c>
      <c r="D21">
        <v>1</v>
      </c>
      <c r="E21" t="s">
        <v>327</v>
      </c>
      <c r="F21" s="30">
        <v>42886</v>
      </c>
      <c r="G21" t="str">
        <f>"9780824872731"</f>
        <v>9780824872731</v>
      </c>
      <c r="H21" t="str">
        <f>"9780824873349"</f>
        <v>9780824873349</v>
      </c>
      <c r="I21">
        <v>4878190</v>
      </c>
      <c r="J21">
        <v>74.5</v>
      </c>
      <c r="K21">
        <v>93.12</v>
      </c>
      <c r="L21">
        <v>149</v>
      </c>
      <c r="M21" t="s">
        <v>19</v>
      </c>
      <c r="N21" t="s">
        <v>19</v>
      </c>
    </row>
    <row r="22" spans="1:14" ht="30" x14ac:dyDescent="0.25">
      <c r="A22" t="s">
        <v>328</v>
      </c>
      <c r="B22" s="29" t="s">
        <v>329</v>
      </c>
      <c r="E22" t="s">
        <v>330</v>
      </c>
      <c r="F22" s="30">
        <v>42927</v>
      </c>
      <c r="G22" t="str">
        <f>"9781137534347"</f>
        <v>9781137534347</v>
      </c>
      <c r="H22" t="str">
        <f>"9781137534354"</f>
        <v>9781137534354</v>
      </c>
      <c r="I22">
        <v>4871401</v>
      </c>
      <c r="J22">
        <v>159</v>
      </c>
      <c r="K22">
        <v>238.5</v>
      </c>
      <c r="L22">
        <v>318</v>
      </c>
      <c r="M22" t="s">
        <v>19</v>
      </c>
      <c r="N22" t="s">
        <v>278</v>
      </c>
    </row>
    <row r="23" spans="1:14" x14ac:dyDescent="0.25">
      <c r="A23" t="s">
        <v>331</v>
      </c>
      <c r="B23" s="29" t="s">
        <v>176</v>
      </c>
      <c r="D23">
        <v>1</v>
      </c>
      <c r="E23" t="s">
        <v>42</v>
      </c>
      <c r="F23" s="30">
        <v>43009</v>
      </c>
      <c r="G23" t="str">
        <f>"9781772581355"</f>
        <v>9781772581355</v>
      </c>
      <c r="H23" t="str">
        <f>"9781772581454"</f>
        <v>9781772581454</v>
      </c>
      <c r="I23">
        <v>5598331</v>
      </c>
      <c r="J23">
        <v>17.989999999999998</v>
      </c>
      <c r="K23">
        <v>22.49</v>
      </c>
      <c r="L23">
        <v>26.98</v>
      </c>
      <c r="M23" t="s">
        <v>19</v>
      </c>
      <c r="N23" t="s">
        <v>278</v>
      </c>
    </row>
    <row r="24" spans="1:14" x14ac:dyDescent="0.25">
      <c r="A24" t="s">
        <v>332</v>
      </c>
      <c r="B24" s="29" t="s">
        <v>333</v>
      </c>
      <c r="E24" t="s">
        <v>42</v>
      </c>
      <c r="F24" s="30">
        <v>43009</v>
      </c>
      <c r="G24" t="str">
        <f>"9781772581355"</f>
        <v>9781772581355</v>
      </c>
      <c r="H24" t="str">
        <f>"9781772581430"</f>
        <v>9781772581430</v>
      </c>
      <c r="I24">
        <v>6151421</v>
      </c>
      <c r="J24">
        <v>26.95</v>
      </c>
      <c r="K24">
        <v>35.04</v>
      </c>
      <c r="L24">
        <v>40.42</v>
      </c>
      <c r="M24" t="s">
        <v>19</v>
      </c>
      <c r="N24" t="s">
        <v>278</v>
      </c>
    </row>
    <row r="25" spans="1:14" ht="30" x14ac:dyDescent="0.25">
      <c r="A25" t="s">
        <v>334</v>
      </c>
      <c r="B25" s="29" t="s">
        <v>335</v>
      </c>
      <c r="C25" t="s">
        <v>336</v>
      </c>
      <c r="D25">
        <v>1</v>
      </c>
      <c r="E25" t="s">
        <v>170</v>
      </c>
      <c r="F25" s="30">
        <v>43685</v>
      </c>
      <c r="G25" t="str">
        <f>"9780806163215"</f>
        <v>9780806163215</v>
      </c>
      <c r="H25" t="str">
        <f>"9780806165783"</f>
        <v>9780806165783</v>
      </c>
      <c r="I25">
        <v>5838903</v>
      </c>
      <c r="J25">
        <v>39.950000000000003</v>
      </c>
      <c r="M25" t="s">
        <v>19</v>
      </c>
      <c r="N25" t="s">
        <v>278</v>
      </c>
    </row>
    <row r="26" spans="1:14" x14ac:dyDescent="0.25">
      <c r="A26" t="s">
        <v>337</v>
      </c>
      <c r="B26" s="29" t="s">
        <v>338</v>
      </c>
      <c r="D26">
        <v>1</v>
      </c>
      <c r="E26" t="s">
        <v>303</v>
      </c>
      <c r="F26" s="30">
        <v>43861</v>
      </c>
      <c r="G26" t="str">
        <f>"9781773381091"</f>
        <v>9781773381091</v>
      </c>
      <c r="H26" t="str">
        <f>"9781773381107"</f>
        <v>9781773381107</v>
      </c>
      <c r="I26">
        <v>6282046</v>
      </c>
      <c r="J26">
        <v>49.95</v>
      </c>
      <c r="K26">
        <v>62.44</v>
      </c>
      <c r="L26">
        <v>74.92</v>
      </c>
      <c r="M26" t="s">
        <v>19</v>
      </c>
      <c r="N26" t="s">
        <v>278</v>
      </c>
    </row>
    <row r="27" spans="1:14" x14ac:dyDescent="0.25">
      <c r="A27" t="s">
        <v>339</v>
      </c>
      <c r="B27" s="29" t="s">
        <v>340</v>
      </c>
      <c r="E27" t="s">
        <v>277</v>
      </c>
      <c r="F27" s="30">
        <v>44566</v>
      </c>
      <c r="G27" t="str">
        <f>"9783030713447"</f>
        <v>9783030713447</v>
      </c>
      <c r="H27" t="str">
        <f>"9783030713461"</f>
        <v>9783030713461</v>
      </c>
      <c r="I27">
        <v>6840110</v>
      </c>
      <c r="J27">
        <v>99</v>
      </c>
      <c r="K27">
        <v>148.5</v>
      </c>
      <c r="L27">
        <v>198</v>
      </c>
      <c r="M27" t="s">
        <v>278</v>
      </c>
      <c r="N27" t="s">
        <v>278</v>
      </c>
    </row>
    <row r="28" spans="1:14" ht="30" x14ac:dyDescent="0.25">
      <c r="A28" t="s">
        <v>341</v>
      </c>
      <c r="B28" s="29" t="s">
        <v>342</v>
      </c>
      <c r="E28" t="s">
        <v>343</v>
      </c>
      <c r="F28" s="30">
        <v>43617</v>
      </c>
      <c r="G28" t="str">
        <f>"9780774837842"</f>
        <v>9780774837842</v>
      </c>
      <c r="H28" t="str">
        <f>"9780774837866"</f>
        <v>9780774837866</v>
      </c>
      <c r="I28">
        <v>5777916</v>
      </c>
      <c r="J28">
        <v>99</v>
      </c>
      <c r="K28">
        <v>148.5</v>
      </c>
      <c r="M28" t="s">
        <v>278</v>
      </c>
      <c r="N28" t="s">
        <v>278</v>
      </c>
    </row>
    <row r="29" spans="1:14" x14ac:dyDescent="0.25">
      <c r="A29" t="s">
        <v>344</v>
      </c>
      <c r="B29" s="29" t="s">
        <v>345</v>
      </c>
      <c r="C29" t="s">
        <v>297</v>
      </c>
      <c r="E29" t="s">
        <v>277</v>
      </c>
      <c r="F29" s="30">
        <v>44005</v>
      </c>
      <c r="G29" t="str">
        <f>"9783030331764"</f>
        <v>9783030331764</v>
      </c>
      <c r="H29" t="str">
        <f>"9783030331788"</f>
        <v>9783030331788</v>
      </c>
      <c r="I29">
        <v>6235662</v>
      </c>
      <c r="J29">
        <v>159</v>
      </c>
      <c r="K29">
        <v>238.5</v>
      </c>
      <c r="L29">
        <v>318</v>
      </c>
      <c r="M29" t="s">
        <v>19</v>
      </c>
      <c r="N29" t="s">
        <v>278</v>
      </c>
    </row>
    <row r="30" spans="1:14" ht="30" x14ac:dyDescent="0.25">
      <c r="A30" t="s">
        <v>346</v>
      </c>
      <c r="B30" s="29" t="s">
        <v>347</v>
      </c>
      <c r="C30" t="s">
        <v>348</v>
      </c>
      <c r="D30">
        <v>1</v>
      </c>
      <c r="E30" t="s">
        <v>32</v>
      </c>
      <c r="F30" s="30">
        <v>44169</v>
      </c>
      <c r="G30" t="str">
        <f>"9781487500641"</f>
        <v>9781487500641</v>
      </c>
      <c r="H30" t="str">
        <f>"9781487511517"</f>
        <v>9781487511517</v>
      </c>
      <c r="I30">
        <v>6475885</v>
      </c>
      <c r="J30">
        <v>83</v>
      </c>
      <c r="M30" t="s">
        <v>19</v>
      </c>
      <c r="N30" t="s">
        <v>19</v>
      </c>
    </row>
    <row r="31" spans="1:14" ht="30" x14ac:dyDescent="0.25">
      <c r="A31" t="s">
        <v>349</v>
      </c>
      <c r="B31" s="29" t="s">
        <v>350</v>
      </c>
      <c r="D31">
        <v>1</v>
      </c>
      <c r="E31" t="s">
        <v>303</v>
      </c>
      <c r="F31" s="30">
        <v>44810</v>
      </c>
      <c r="G31" t="str">
        <f>"9781773383194"</f>
        <v>9781773383194</v>
      </c>
      <c r="H31" t="str">
        <f>"9781773383200"</f>
        <v>9781773383200</v>
      </c>
      <c r="I31">
        <v>7077116</v>
      </c>
      <c r="J31">
        <v>48.95</v>
      </c>
      <c r="K31">
        <v>61.19</v>
      </c>
      <c r="L31">
        <v>73.42</v>
      </c>
      <c r="M31" t="s">
        <v>19</v>
      </c>
      <c r="N31" t="s">
        <v>278</v>
      </c>
    </row>
    <row r="32" spans="1:14" x14ac:dyDescent="0.25">
      <c r="A32" t="s">
        <v>351</v>
      </c>
      <c r="B32" s="29" t="s">
        <v>352</v>
      </c>
      <c r="D32">
        <v>1</v>
      </c>
      <c r="E32" t="s">
        <v>101</v>
      </c>
      <c r="F32" s="30">
        <v>44449</v>
      </c>
      <c r="G32" t="str">
        <f>"9780887559402"</f>
        <v>9780887559402</v>
      </c>
      <c r="H32" t="str">
        <f>"9780887559389"</f>
        <v>9780887559389</v>
      </c>
      <c r="I32">
        <v>6719942</v>
      </c>
      <c r="J32">
        <v>70</v>
      </c>
      <c r="K32">
        <v>87.5</v>
      </c>
      <c r="L32">
        <v>105</v>
      </c>
      <c r="M32" t="s">
        <v>19</v>
      </c>
      <c r="N32" t="s">
        <v>278</v>
      </c>
    </row>
    <row r="33" spans="1:14" x14ac:dyDescent="0.25">
      <c r="A33" t="s">
        <v>353</v>
      </c>
      <c r="B33" s="29" t="s">
        <v>354</v>
      </c>
      <c r="D33">
        <v>1</v>
      </c>
      <c r="E33" t="s">
        <v>166</v>
      </c>
      <c r="F33" s="30">
        <v>43543</v>
      </c>
      <c r="G33" t="str">
        <f>"9781770414259"</f>
        <v>9781770414259</v>
      </c>
      <c r="H33" t="str">
        <f>"9781773052960"</f>
        <v>9781773052960</v>
      </c>
      <c r="I33">
        <v>7007294</v>
      </c>
      <c r="J33">
        <v>27.99</v>
      </c>
      <c r="K33">
        <v>34.99</v>
      </c>
      <c r="L33">
        <v>41.98</v>
      </c>
      <c r="M33" t="s">
        <v>19</v>
      </c>
      <c r="N33" t="s">
        <v>278</v>
      </c>
    </row>
    <row r="34" spans="1:14" ht="45" x14ac:dyDescent="0.25">
      <c r="A34" t="s">
        <v>355</v>
      </c>
      <c r="B34" s="29" t="s">
        <v>356</v>
      </c>
      <c r="C34" t="s">
        <v>357</v>
      </c>
      <c r="E34" t="s">
        <v>277</v>
      </c>
      <c r="F34" s="30">
        <v>43265</v>
      </c>
      <c r="G34" t="str">
        <f>"9783319715377"</f>
        <v>9783319715377</v>
      </c>
      <c r="H34" t="str">
        <f>"9783319715384"</f>
        <v>9783319715384</v>
      </c>
      <c r="I34">
        <v>5407226</v>
      </c>
      <c r="J34">
        <v>119</v>
      </c>
      <c r="K34">
        <v>178.5</v>
      </c>
      <c r="L34">
        <v>238</v>
      </c>
      <c r="M34" t="s">
        <v>19</v>
      </c>
      <c r="N34" t="s">
        <v>278</v>
      </c>
    </row>
    <row r="35" spans="1:14" ht="30" x14ac:dyDescent="0.25">
      <c r="A35" t="s">
        <v>358</v>
      </c>
      <c r="B35" s="29" t="s">
        <v>359</v>
      </c>
      <c r="D35">
        <v>1</v>
      </c>
      <c r="E35" t="s">
        <v>360</v>
      </c>
      <c r="F35" s="30">
        <v>42781</v>
      </c>
      <c r="G35" t="str">
        <f>"9781772031645"</f>
        <v>9781772031645</v>
      </c>
      <c r="H35" t="str">
        <f>"9781772031652"</f>
        <v>9781772031652</v>
      </c>
      <c r="I35">
        <v>4836769</v>
      </c>
      <c r="J35">
        <v>22.95</v>
      </c>
      <c r="K35">
        <v>28.69</v>
      </c>
      <c r="L35">
        <v>34.42</v>
      </c>
      <c r="M35" t="s">
        <v>19</v>
      </c>
      <c r="N35" t="s">
        <v>278</v>
      </c>
    </row>
    <row r="36" spans="1:14" x14ac:dyDescent="0.25">
      <c r="A36" t="s">
        <v>361</v>
      </c>
      <c r="B36" s="29" t="s">
        <v>362</v>
      </c>
      <c r="D36">
        <v>1</v>
      </c>
      <c r="E36" t="s">
        <v>135</v>
      </c>
      <c r="F36" s="30">
        <v>43570</v>
      </c>
      <c r="G36" t="str">
        <f>"9780826360670"</f>
        <v>9780826360670</v>
      </c>
      <c r="H36" t="str">
        <f>"9780826360687"</f>
        <v>9780826360687</v>
      </c>
      <c r="I36">
        <v>5723506</v>
      </c>
      <c r="J36">
        <v>9.99</v>
      </c>
      <c r="K36">
        <v>14.98</v>
      </c>
      <c r="L36">
        <v>19.98</v>
      </c>
      <c r="M36" t="s">
        <v>19</v>
      </c>
      <c r="N36" t="s">
        <v>19</v>
      </c>
    </row>
    <row r="37" spans="1:14" x14ac:dyDescent="0.25">
      <c r="A37" t="s">
        <v>363</v>
      </c>
      <c r="B37" s="29" t="s">
        <v>364</v>
      </c>
      <c r="D37">
        <v>1</v>
      </c>
      <c r="E37" t="s">
        <v>155</v>
      </c>
      <c r="F37" s="30">
        <v>41500</v>
      </c>
      <c r="G37" t="str">
        <f>"9780773541474"</f>
        <v>9780773541474</v>
      </c>
      <c r="H37" t="str">
        <f>"9780773588844"</f>
        <v>9780773588844</v>
      </c>
      <c r="I37">
        <v>3332619</v>
      </c>
      <c r="J37">
        <v>85</v>
      </c>
      <c r="K37">
        <v>106.25</v>
      </c>
      <c r="L37">
        <v>127.5</v>
      </c>
      <c r="M37" t="s">
        <v>19</v>
      </c>
      <c r="N37" t="s">
        <v>278</v>
      </c>
    </row>
    <row r="38" spans="1:14" ht="30" x14ac:dyDescent="0.25">
      <c r="A38" t="s">
        <v>365</v>
      </c>
      <c r="B38" s="29" t="s">
        <v>366</v>
      </c>
      <c r="C38" t="s">
        <v>367</v>
      </c>
      <c r="D38">
        <v>1</v>
      </c>
      <c r="E38" t="s">
        <v>368</v>
      </c>
      <c r="F38" s="30">
        <v>43759</v>
      </c>
      <c r="G38" t="str">
        <f>"9781469653150"</f>
        <v>9781469653150</v>
      </c>
      <c r="H38" t="str">
        <f>"9781469653181"</f>
        <v>9781469653181</v>
      </c>
      <c r="I38">
        <v>5877152</v>
      </c>
      <c r="J38">
        <v>90</v>
      </c>
      <c r="K38">
        <v>90</v>
      </c>
      <c r="L38">
        <v>90</v>
      </c>
      <c r="M38" t="s">
        <v>19</v>
      </c>
      <c r="N38" t="s">
        <v>19</v>
      </c>
    </row>
    <row r="39" spans="1:14" x14ac:dyDescent="0.25">
      <c r="A39" t="s">
        <v>369</v>
      </c>
      <c r="B39" s="29" t="s">
        <v>90</v>
      </c>
      <c r="C39" t="s">
        <v>370</v>
      </c>
      <c r="E39" t="s">
        <v>294</v>
      </c>
      <c r="F39" s="30">
        <v>43593</v>
      </c>
      <c r="G39" t="str">
        <f>"9781138909175"</f>
        <v>9781138909175</v>
      </c>
      <c r="H39" t="str">
        <f>"9781351051255"</f>
        <v>9781351051255</v>
      </c>
      <c r="I39">
        <v>5754416</v>
      </c>
      <c r="J39">
        <v>300</v>
      </c>
      <c r="K39">
        <v>375</v>
      </c>
      <c r="L39">
        <v>450</v>
      </c>
      <c r="M39" t="s">
        <v>19</v>
      </c>
      <c r="N39" t="s">
        <v>278</v>
      </c>
    </row>
    <row r="40" spans="1:14" x14ac:dyDescent="0.25">
      <c r="A40" t="s">
        <v>371</v>
      </c>
      <c r="B40" s="29" t="s">
        <v>372</v>
      </c>
      <c r="D40">
        <v>1</v>
      </c>
      <c r="E40" t="s">
        <v>32</v>
      </c>
      <c r="F40" s="30">
        <v>42443</v>
      </c>
      <c r="G40" t="str">
        <f>"9781442613867"</f>
        <v>9781442613867</v>
      </c>
      <c r="H40" t="str">
        <f>"9781442663114"</f>
        <v>9781442663114</v>
      </c>
      <c r="I40">
        <v>4669646</v>
      </c>
      <c r="J40">
        <v>78</v>
      </c>
      <c r="M40" t="s">
        <v>19</v>
      </c>
      <c r="N40" t="s">
        <v>19</v>
      </c>
    </row>
    <row r="41" spans="1:14" x14ac:dyDescent="0.25">
      <c r="A41" t="s">
        <v>373</v>
      </c>
      <c r="B41" s="29" t="s">
        <v>374</v>
      </c>
      <c r="D41">
        <v>1</v>
      </c>
      <c r="E41" t="s">
        <v>49</v>
      </c>
      <c r="F41" s="30">
        <v>44446</v>
      </c>
      <c r="G41" t="str">
        <f>"9781925302745"</f>
        <v>9781925302745</v>
      </c>
      <c r="H41" t="str">
        <f>"9781925302691"</f>
        <v>9781925302691</v>
      </c>
      <c r="I41">
        <v>6643554</v>
      </c>
      <c r="J41">
        <v>39.950000000000003</v>
      </c>
      <c r="K41">
        <v>49.94</v>
      </c>
      <c r="L41">
        <v>59.92</v>
      </c>
      <c r="M41" t="s">
        <v>19</v>
      </c>
      <c r="N41" t="s">
        <v>278</v>
      </c>
    </row>
    <row r="42" spans="1:14" x14ac:dyDescent="0.25">
      <c r="A42" t="s">
        <v>375</v>
      </c>
      <c r="B42" s="29" t="s">
        <v>376</v>
      </c>
      <c r="D42">
        <v>1</v>
      </c>
      <c r="E42" t="s">
        <v>101</v>
      </c>
      <c r="F42" s="30">
        <v>43350</v>
      </c>
      <c r="G42" t="str">
        <f>"9780887558351"</f>
        <v>9780887558351</v>
      </c>
      <c r="H42" t="str">
        <f>"9780887555718"</f>
        <v>9780887555718</v>
      </c>
      <c r="I42">
        <v>5509997</v>
      </c>
      <c r="J42">
        <v>70</v>
      </c>
      <c r="K42">
        <v>87.5</v>
      </c>
      <c r="L42">
        <v>105</v>
      </c>
      <c r="M42" t="s">
        <v>19</v>
      </c>
      <c r="N42" t="s">
        <v>278</v>
      </c>
    </row>
    <row r="43" spans="1:14" ht="30" x14ac:dyDescent="0.25">
      <c r="A43" t="s">
        <v>377</v>
      </c>
      <c r="B43" s="29" t="s">
        <v>378</v>
      </c>
      <c r="C43" t="s">
        <v>379</v>
      </c>
      <c r="D43">
        <v>1</v>
      </c>
      <c r="E43" t="s">
        <v>50</v>
      </c>
      <c r="F43" s="30">
        <v>43903</v>
      </c>
      <c r="G43" t="str">
        <f>"9781978809314"</f>
        <v>9781978809314</v>
      </c>
      <c r="H43" t="str">
        <f>"9781978809345"</f>
        <v>9781978809345</v>
      </c>
      <c r="I43">
        <v>6021177</v>
      </c>
      <c r="J43">
        <v>250</v>
      </c>
      <c r="K43">
        <v>375</v>
      </c>
      <c r="L43">
        <v>750</v>
      </c>
      <c r="M43" t="s">
        <v>19</v>
      </c>
      <c r="N43" t="s">
        <v>278</v>
      </c>
    </row>
    <row r="44" spans="1:14" x14ac:dyDescent="0.25">
      <c r="A44" t="s">
        <v>380</v>
      </c>
      <c r="B44" s="29" t="s">
        <v>241</v>
      </c>
      <c r="C44" t="s">
        <v>370</v>
      </c>
      <c r="E44" t="s">
        <v>294</v>
      </c>
      <c r="F44" s="30">
        <v>44561</v>
      </c>
      <c r="G44" t="str">
        <f>"9780367499853"</f>
        <v>9780367499853</v>
      </c>
      <c r="H44" t="str">
        <f>"9781000523126"</f>
        <v>9781000523126</v>
      </c>
      <c r="I44">
        <v>6819633</v>
      </c>
      <c r="J44">
        <v>300</v>
      </c>
      <c r="K44">
        <v>375</v>
      </c>
      <c r="L44">
        <v>450</v>
      </c>
      <c r="M44" t="s">
        <v>19</v>
      </c>
      <c r="N44" t="s">
        <v>278</v>
      </c>
    </row>
    <row r="45" spans="1:14" ht="30" x14ac:dyDescent="0.25">
      <c r="A45" t="s">
        <v>380</v>
      </c>
      <c r="B45" s="29" t="s">
        <v>381</v>
      </c>
      <c r="E45" t="s">
        <v>294</v>
      </c>
      <c r="F45" s="30">
        <v>43567</v>
      </c>
      <c r="G45" t="str">
        <f>"9781138088283"</f>
        <v>9781138088283</v>
      </c>
      <c r="H45" t="str">
        <f>"9781351614665"</f>
        <v>9781351614665</v>
      </c>
      <c r="I45">
        <v>5735533</v>
      </c>
      <c r="J45">
        <v>190</v>
      </c>
      <c r="K45">
        <v>237.5</v>
      </c>
      <c r="L45">
        <v>285</v>
      </c>
      <c r="M45" t="s">
        <v>19</v>
      </c>
      <c r="N45" t="s">
        <v>278</v>
      </c>
    </row>
    <row r="46" spans="1:14" ht="30" x14ac:dyDescent="0.25">
      <c r="A46" t="s">
        <v>382</v>
      </c>
      <c r="B46" s="29" t="s">
        <v>383</v>
      </c>
      <c r="D46">
        <v>1</v>
      </c>
      <c r="E46" t="s">
        <v>303</v>
      </c>
      <c r="F46" s="30">
        <v>43373</v>
      </c>
      <c r="G46" t="str">
        <f>"9781773380582"</f>
        <v>9781773380582</v>
      </c>
      <c r="H46" t="str">
        <f>"9781773380599"</f>
        <v>9781773380599</v>
      </c>
      <c r="I46">
        <v>6282059</v>
      </c>
      <c r="J46">
        <v>53.95</v>
      </c>
      <c r="K46">
        <v>67.44</v>
      </c>
      <c r="L46">
        <v>80.92</v>
      </c>
      <c r="M46" t="s">
        <v>19</v>
      </c>
      <c r="N46" t="s">
        <v>278</v>
      </c>
    </row>
    <row r="47" spans="1:14" x14ac:dyDescent="0.25">
      <c r="A47" t="s">
        <v>384</v>
      </c>
      <c r="B47" s="29" t="s">
        <v>385</v>
      </c>
      <c r="C47" t="s">
        <v>386</v>
      </c>
      <c r="D47">
        <v>1</v>
      </c>
      <c r="E47" t="s">
        <v>124</v>
      </c>
      <c r="F47" s="30">
        <v>43667</v>
      </c>
      <c r="G47" t="str">
        <f>"9781772124101"</f>
        <v>9781772124101</v>
      </c>
      <c r="H47" t="str">
        <f>"9781772124743"</f>
        <v>9781772124743</v>
      </c>
      <c r="I47">
        <v>5969476</v>
      </c>
      <c r="J47">
        <v>59.99</v>
      </c>
      <c r="K47">
        <v>74.989999999999995</v>
      </c>
      <c r="L47">
        <v>89.98</v>
      </c>
      <c r="M47" t="s">
        <v>19</v>
      </c>
      <c r="N47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Books</vt:lpstr>
      <vt:lpstr>EBC Ebooks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Cramton</dc:creator>
  <cp:lastModifiedBy>Ashley White</cp:lastModifiedBy>
  <cp:revision/>
  <dcterms:created xsi:type="dcterms:W3CDTF">2015-06-05T18:17:20Z</dcterms:created>
  <dcterms:modified xsi:type="dcterms:W3CDTF">2023-02-01T15:09:06Z</dcterms:modified>
</cp:coreProperties>
</file>