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3275"/>
  </bookViews>
  <sheets>
    <sheet name="RRHS BOOKS" sheetId="1" r:id="rId1"/>
    <sheet name="RRHS EBC EBOOK TITL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<sst xmlns="http://schemas.openxmlformats.org/spreadsheetml/2006/main" count="605" uniqueCount="349">
  <si>
    <t>ISBN</t>
  </si>
  <si>
    <t>Title</t>
  </si>
  <si>
    <t>Publisher</t>
  </si>
  <si>
    <t>Copyright</t>
  </si>
  <si>
    <t>Edition</t>
  </si>
  <si>
    <t>Helm-Murtagh</t>
  </si>
  <si>
    <t>Susan</t>
  </si>
  <si>
    <t>Leadership in Practice: Essentials for Public Health and Healthcare Leaders</t>
  </si>
  <si>
    <t>Springer Publishing Company</t>
  </si>
  <si>
    <t>1st</t>
  </si>
  <si>
    <t>Springer</t>
  </si>
  <si>
    <t>Webber</t>
  </si>
  <si>
    <t>Sarah</t>
  </si>
  <si>
    <t>Understanding and Cultivating Well-being for the Pediatrician: A compilation of the latest evidence in pediatrician well-being science</t>
  </si>
  <si>
    <t>Oxford University Press, Inc.</t>
  </si>
  <si>
    <t>2nd</t>
  </si>
  <si>
    <t>Morgan</t>
  </si>
  <si>
    <t>Rosemary</t>
  </si>
  <si>
    <t>Women and Global Health Leadership: Power and Transformation</t>
  </si>
  <si>
    <t>Frain</t>
  </si>
  <si>
    <t>Anna</t>
  </si>
  <si>
    <t>ABC of Clinical Resilience</t>
  </si>
  <si>
    <t>Wiley-Blackwell</t>
  </si>
  <si>
    <t>Silverthorn</t>
  </si>
  <si>
    <t>Michelle</t>
  </si>
  <si>
    <t>Authentic Diversity: How to Change the Workplace for Good</t>
  </si>
  <si>
    <t>Routledge</t>
  </si>
  <si>
    <t>Gaugler</t>
  </si>
  <si>
    <t>Joseph E.</t>
  </si>
  <si>
    <t>Bridging the Family Care Gap</t>
  </si>
  <si>
    <t>Elsevier</t>
  </si>
  <si>
    <t>Walton-Roberts</t>
  </si>
  <si>
    <t>Margaret</t>
  </si>
  <si>
    <t>Global Migration, Gender, and Health Professional Credentials: Transnational Value Transfers and Losses</t>
  </si>
  <si>
    <t>University of Toronto Press</t>
  </si>
  <si>
    <t>Thomas</t>
  </si>
  <si>
    <t>Judy</t>
  </si>
  <si>
    <t>Improving Nurse Retention and Healthcare Outcomes: Innovating with the IMPACT Model</t>
  </si>
  <si>
    <t>Shapiro</t>
  </si>
  <si>
    <t>Gene</t>
  </si>
  <si>
    <t>Joy in Medicine?: What 100 Healthcare Professionals Have to Say about Job Satisfaction, Dissatisfaction, Burnout, and Joy</t>
  </si>
  <si>
    <t>Hamilton</t>
  </si>
  <si>
    <t>Ted</t>
  </si>
  <si>
    <t>Physician Well-Being During Sustained Crisis: Defusing Burnout, Building Resilience, Restoring Hope</t>
  </si>
  <si>
    <t>AdventHealth Press</t>
  </si>
  <si>
    <t>Fontaine</t>
  </si>
  <si>
    <t>Dorrie K.</t>
  </si>
  <si>
    <t>Self-Care for New and Student Nurses</t>
  </si>
  <si>
    <t>Mulholland</t>
  </si>
  <si>
    <t>Michael W.</t>
  </si>
  <si>
    <t>The Diversity Promise: Success in Academic Surgery Through Diversity, Equity, and Inclusion</t>
  </si>
  <si>
    <t>Wolters Kluwer</t>
  </si>
  <si>
    <t>Dellasega</t>
  </si>
  <si>
    <t>Cheryl</t>
  </si>
  <si>
    <t>Toxic Nursing: Managing Bullying, Bad Attitudes, and Total Turmoil, 2nd Edition</t>
  </si>
  <si>
    <t>National Academies of Sciences, Engineering, and Medicine</t>
  </si>
  <si>
    <t>A Design Thinking, Systems Approach to Well-Being Within Education and Practice. Proceedings of a Workshop</t>
  </si>
  <si>
    <t>National Academies Press</t>
  </si>
  <si>
    <t>CRC Press/Taylor &amp; Francis Group</t>
  </si>
  <si>
    <t>Todaro-Franceschi</t>
  </si>
  <si>
    <t>Vidette</t>
  </si>
  <si>
    <t>Compassion Fatigue and Burnout in Nursing: Enhancing Professional Quality of Life, 2nd Edition</t>
  </si>
  <si>
    <t>McConnell</t>
  </si>
  <si>
    <t>Charles R.</t>
  </si>
  <si>
    <t>The Effective Health Care Supervisor, 9th Edition</t>
  </si>
  <si>
    <t>Jones &amp; Bartlett Learning</t>
  </si>
  <si>
    <t>9th</t>
  </si>
  <si>
    <t xml:space="preserve">An American Crisis: The Growing Absence of Black Men in Medicine and Science: Proceedings of a Joint Workshop </t>
  </si>
  <si>
    <t>Leiter</t>
  </si>
  <si>
    <t>Michael P.</t>
  </si>
  <si>
    <t>Burnout While Working: Lessons from Pandemic and Beyond</t>
  </si>
  <si>
    <t>Daniels</t>
  </si>
  <si>
    <t>Kevin</t>
  </si>
  <si>
    <t>Achieving Sustainable Workplace Wellbeing</t>
  </si>
  <si>
    <t>Appreciative Leadership: Building Sustainable Partnerships for Health</t>
  </si>
  <si>
    <t>King</t>
  </si>
  <si>
    <t>Joseph, Jr.</t>
  </si>
  <si>
    <t>Caring for Others amid Covid-19: Recruitment and Retention in Long Term Care</t>
  </si>
  <si>
    <t>Xlibris</t>
  </si>
  <si>
    <t>Moreland</t>
  </si>
  <si>
    <t>Tresha</t>
  </si>
  <si>
    <t>Navigating the Healthcare Workforce Shortage: How to Safeguard Your Organization's Most Important Asset</t>
  </si>
  <si>
    <t>Health Administration Press</t>
  </si>
  <si>
    <t>Albert</t>
  </si>
  <si>
    <t>Nancy M.</t>
  </si>
  <si>
    <t>Quantum Leadership: Creating Sustainable Value in Health Care, 6th Edition</t>
  </si>
  <si>
    <t>6th</t>
  </si>
  <si>
    <t>Miller</t>
  </si>
  <si>
    <t>Brian C.</t>
  </si>
  <si>
    <t>Reducing Secondary Traumatic Stress: Skills for Sustaining a Career in the Helping Professions</t>
  </si>
  <si>
    <t>Battye</t>
  </si>
  <si>
    <t>Alison</t>
  </si>
  <si>
    <t>Self-Care for Allied Health Professionals: From Surviving to Thriving</t>
  </si>
  <si>
    <t xml:space="preserve">The National Plan for Health Workforce Well-Being </t>
  </si>
  <si>
    <t>American Psychological Association</t>
  </si>
  <si>
    <t>Sampson</t>
  </si>
  <si>
    <t>Carla Jackie</t>
  </si>
  <si>
    <t>Human Resources in Healthcare: Managing for Success, 5th Edition</t>
  </si>
  <si>
    <t>5th</t>
  </si>
  <si>
    <t>Boynton</t>
  </si>
  <si>
    <t>Kimberly A.</t>
  </si>
  <si>
    <t>Job Satisfaction of School-Based Speech-Language Pathologists: Insights to Inform Effective Educational Leadership</t>
  </si>
  <si>
    <t>Balasubramanian</t>
  </si>
  <si>
    <t>Madhan</t>
  </si>
  <si>
    <t>The Future Health Workforce: Integrated Solutions and Models of Care</t>
  </si>
  <si>
    <t>Butler-Henderson</t>
  </si>
  <si>
    <t>Kerryn</t>
  </si>
  <si>
    <t>The Health Information Workforce: Current and Future Developments</t>
  </si>
  <si>
    <t>World Health Organization</t>
  </si>
  <si>
    <t>WHO guideline on health workforce development, attraction, recruitment and retention in rural and remote areas</t>
  </si>
  <si>
    <t>Onnis</t>
  </si>
  <si>
    <t>Leigh-ann</t>
  </si>
  <si>
    <t>HRM and Remote Health Workforce Sustainability: The Influence of Localised Management Practices</t>
  </si>
  <si>
    <t>Britnell</t>
  </si>
  <si>
    <t>Mark</t>
  </si>
  <si>
    <t>Human: Solving the Global Workforce Crisis in Healthcare</t>
  </si>
  <si>
    <t>Spranger</t>
  </si>
  <si>
    <t>Angela N.</t>
  </si>
  <si>
    <t>Why People Stay: Helping Your Employees Feel Seen, Safe, and Valued</t>
  </si>
  <si>
    <t>Jain</t>
  </si>
  <si>
    <t>Aditya</t>
  </si>
  <si>
    <t>Managing Health, Safety and Well-Being: Ethics, Responsibility and Sustainability</t>
  </si>
  <si>
    <t>Selection and Recruitment in the Healthcare Professions: Research, Theory and Practice</t>
  </si>
  <si>
    <t>Patterson</t>
  </si>
  <si>
    <t>Fiona</t>
  </si>
  <si>
    <t>Turner</t>
  </si>
  <si>
    <t>Paul</t>
  </si>
  <si>
    <t>Talent Management in Healthcare: Exploring How the World's Health Service Organisations Attract, Manage and Develop Talent</t>
  </si>
  <si>
    <t>Blake</t>
  </si>
  <si>
    <t>Holly</t>
  </si>
  <si>
    <t>Health and Wellbeing at Work for Nurses and Midwives</t>
  </si>
  <si>
    <t>Davis</t>
  </si>
  <si>
    <t>Sandra</t>
  </si>
  <si>
    <t>Fast Facts about Diversity, Equity, and Inclusion in Nursing: Building Competencies for an Antiracism Practice</t>
  </si>
  <si>
    <t>Griffin</t>
  </si>
  <si>
    <t>Richard</t>
  </si>
  <si>
    <t>Healthcare Support Workers: A Practical Guide for Training and Development</t>
  </si>
  <si>
    <t>Halbesleben</t>
  </si>
  <si>
    <t>Jonathon R.</t>
  </si>
  <si>
    <t>Preventing Burnout and Building Engagement in the Healthcare Workplace, 2nd Edition</t>
  </si>
  <si>
    <t>Rabi Soliman</t>
  </si>
  <si>
    <t>Suzanne</t>
  </si>
  <si>
    <t>A Pharmacist Parent's Guide to Work-Life Balance</t>
  </si>
  <si>
    <t>American Pharmacists Association</t>
  </si>
  <si>
    <t>Chiolero</t>
  </si>
  <si>
    <t>Rene</t>
  </si>
  <si>
    <t>Coaching Physicians and Healthcare Professionals: Supporting Workplace Wellbeing and High-Quality Care</t>
  </si>
  <si>
    <t>Dialogue About the Workforce for Population Health Improvement: Proceedings of a Workshop</t>
  </si>
  <si>
    <t>Zolnierczyk-Zreda</t>
  </si>
  <si>
    <t>Dorota</t>
  </si>
  <si>
    <t>Health Professions Faculty for the Future: Proceedings of a Workshop</t>
  </si>
  <si>
    <t>Healthy Worker and Healthy Organization: A Resource-Based Approach</t>
  </si>
  <si>
    <t>Grant</t>
  </si>
  <si>
    <t>Christine</t>
  </si>
  <si>
    <t>Agile Working and Well-Being in the Digital Age</t>
  </si>
  <si>
    <t>Anthony</t>
  </si>
  <si>
    <t>Czaja</t>
  </si>
  <si>
    <t>Sara J.</t>
  </si>
  <si>
    <t>Current and Emerging Trends in Aging and Work</t>
  </si>
  <si>
    <t>Realyvasquez-Vargas</t>
  </si>
  <si>
    <t>Arturo</t>
  </si>
  <si>
    <t>Evaluating Mental Workload for Improved Workplace Performance</t>
  </si>
  <si>
    <t>IGI Global</t>
  </si>
  <si>
    <t>Tevik Lovseth</t>
  </si>
  <si>
    <t>Lise</t>
  </si>
  <si>
    <t>Integrating the Organization of Health Services, Worker Wellbeing and Quality of Care: Towards Healthy Healthcare</t>
  </si>
  <si>
    <t>Hasson</t>
  </si>
  <si>
    <t>Gill</t>
  </si>
  <si>
    <t>Mental Health and Wellbeing in the Workplace: A Practical Guide for Employers and Employees</t>
  </si>
  <si>
    <t>Bowers</t>
  </si>
  <si>
    <t>Clint A.</t>
  </si>
  <si>
    <t>Mental Health Intervention and Treatment of First Responders and Emergency Workers</t>
  </si>
  <si>
    <t>Open Access</t>
  </si>
  <si>
    <t>Notes</t>
  </si>
  <si>
    <t>Doody's Special Topics List in Recruitment and Retention in the Health Sciences
Published April 3, 2023
Selected by: 
Amber Burtis, Southern Illinois University
Molly Maloney, University at Buffalo
Barbara Rochen Renner, University of North Carolina - Chapel Hill</t>
  </si>
  <si>
    <t>Hersh</t>
  </si>
  <si>
    <t>Matthew A.</t>
  </si>
  <si>
    <t>The Thriving Therapist: Sustainable Self-Care to Prevent Burnout and Enhance Well-Being</t>
  </si>
  <si>
    <t>Malloch</t>
  </si>
  <si>
    <t>Kathy</t>
  </si>
  <si>
    <t>Developing and Sustaining an Effective and Resilient Oncology Careforce: Proceedings of a Workshop</t>
  </si>
  <si>
    <t>Susanne M.</t>
  </si>
  <si>
    <t>Bruyere</t>
  </si>
  <si>
    <t>Neurodiversity in the Workplace: Interests, Issues, and Opportunities</t>
  </si>
  <si>
    <t>Carr</t>
  </si>
  <si>
    <t>Stuart C.</t>
  </si>
  <si>
    <t>Wage and Well-being: Toward Sustainable Livelihood</t>
  </si>
  <si>
    <t>Mohezar</t>
  </si>
  <si>
    <t>Suhana</t>
  </si>
  <si>
    <t>Achieving Quality of Life at Work: Transforming Spaces to Improve Well-Being</t>
  </si>
  <si>
    <t>National Academy of Medicine</t>
  </si>
  <si>
    <t>Yes</t>
  </si>
  <si>
    <t>Sigma Nursing</t>
  </si>
  <si>
    <t>Johnson</t>
  </si>
  <si>
    <t>Sue</t>
  </si>
  <si>
    <t>Viera</t>
  </si>
  <si>
    <t>Author Last</t>
  </si>
  <si>
    <t>Author First</t>
  </si>
  <si>
    <t>List Price</t>
  </si>
  <si>
    <t>Star Rating</t>
  </si>
  <si>
    <t>MDPI</t>
  </si>
  <si>
    <t>previously selected for Health Professionals &amp; Stress DSTL</t>
  </si>
  <si>
    <t>American Nurses Association</t>
  </si>
  <si>
    <t>Journey to Equity: Strengthening the Profession of Nursing</t>
  </si>
  <si>
    <t>PB ISBN: 9780367534066 (forthcoming)</t>
  </si>
  <si>
    <t>HC ISBN: 9780367902988</t>
  </si>
  <si>
    <t>HC ISBN: 9781032170596</t>
  </si>
  <si>
    <t>HC ISBN: 9781138328259</t>
  </si>
  <si>
    <t>HC ISBN: 9780367374518</t>
  </si>
  <si>
    <t>HC ISBN: 9781138210301</t>
  </si>
  <si>
    <t>HC ISBN: 9780367760182</t>
  </si>
  <si>
    <t>PB ISBN: 9780367565855</t>
  </si>
  <si>
    <t>HC ISBN: 9781032272139</t>
  </si>
  <si>
    <t>HC ISBN: 9781032168418</t>
  </si>
  <si>
    <t>HC ISBN: 9780367494582</t>
  </si>
  <si>
    <t>PB ISBN: 9783030818524</t>
  </si>
  <si>
    <t>PB ISBN: 9783030845001</t>
  </si>
  <si>
    <t>PB ISBN: 9783319862750</t>
  </si>
  <si>
    <t>PB ISBN: 9783030241377</t>
  </si>
  <si>
    <t>PB ISBN: 9789402416398</t>
  </si>
  <si>
    <t>PB ISBN: 9789811642678</t>
  </si>
  <si>
    <t>PB ISBN: 9783030594695</t>
  </si>
  <si>
    <t>Management and Leadership Skills for Medical Faculty and Healthcare Executives: A Practical Handbook, 2nd Edition</t>
  </si>
  <si>
    <t>PB ISBN: 9781487523732</t>
  </si>
  <si>
    <t>HC ISBN: 9781669810568</t>
  </si>
  <si>
    <t>Authors</t>
  </si>
  <si>
    <t>Series Title</t>
  </si>
  <si>
    <t>Title Edition</t>
  </si>
  <si>
    <t>PublicationDate</t>
  </si>
  <si>
    <t>PrintIsbn</t>
  </si>
  <si>
    <t>EIsbn</t>
  </si>
  <si>
    <t>Document ID</t>
  </si>
  <si>
    <t>Price 1-User USD</t>
  </si>
  <si>
    <t>Price 3-User USD</t>
  </si>
  <si>
    <t>Price Unlimited USD</t>
  </si>
  <si>
    <t>DDA Available</t>
  </si>
  <si>
    <t>DRM Free Available for Sale</t>
  </si>
  <si>
    <t>National Academies of Sciences, Engineering, and Medicine;Health and Medicine Division;Board on Global Health;Global Forum on Innovation in Health Professional Education;Forstag, Erin Hammers;Cuff, Patricia A.</t>
  </si>
  <si>
    <t>A Design Thinking, Systems Approach to Well-Being Within Education and Practice : Proceedings of a Workshop</t>
  </si>
  <si>
    <t>Soliman, Suzanne;Vellurattil, Rosalyn</t>
  </si>
  <si>
    <t>A Pharmacist Parent’s Guide to Work-Life Balance : 9781582123721</t>
  </si>
  <si>
    <t>No</t>
  </si>
  <si>
    <t>Mohezar, Suhana;Jaafar, Noor Ismawati;Akbar, Waqar</t>
  </si>
  <si>
    <t>Achieving Quality of Life at Work : Transforming Spaces to Improve Well-Being</t>
  </si>
  <si>
    <t>Daniels, Kevin;Tregaskis, Olga;Nayani, Rachel;Watson, David</t>
  </si>
  <si>
    <t>Aligning Perspectives on Health, Safety and Well-Being Series</t>
  </si>
  <si>
    <t>Springer International Publishing AG</t>
  </si>
  <si>
    <t>Grant, Christine;Russell, Emma</t>
  </si>
  <si>
    <t>National Academies of Sciences, Engineering, and Medicine;Health and Medicine Division;Board on Population Health and Public Health Practice;Laurencin, Cato T.</t>
  </si>
  <si>
    <t>An American Crisis : The Growing Absence of Black Men in Medicine and Science: Proceedings of a Joint Workshop</t>
  </si>
  <si>
    <t>Malloch, Kathy;Porter-O'Grady, Tim</t>
  </si>
  <si>
    <t>Appreciative Leadership: Building Sustainable Partnerships for Health : Building Sustainable Partnerships for Health</t>
  </si>
  <si>
    <t>Jones &amp; Bartlett Learning, LLC</t>
  </si>
  <si>
    <t>Silverthorn, Michelle</t>
  </si>
  <si>
    <t>Authentic Diversity : How to Change the Workplace for Good</t>
  </si>
  <si>
    <t>Productivity Press</t>
  </si>
  <si>
    <t>Gaugler, Joseph</t>
  </si>
  <si>
    <t>Elsevier Science &amp; Technology</t>
  </si>
  <si>
    <t>Leiter, Michael P.;Cooper, Cary L.</t>
  </si>
  <si>
    <t>Burnout While Working : Lessons from Pandemic and Beyond</t>
  </si>
  <si>
    <t>Taylor &amp; Francis Group</t>
  </si>
  <si>
    <t>Haynal, Veronique;Chioléro, René</t>
  </si>
  <si>
    <t>Coaching Physicians and Healthcare Professionals : Supporting Workplace Wellbeing and High-Quality Care</t>
  </si>
  <si>
    <t>Todaro-Franceschi, Vidette</t>
  </si>
  <si>
    <t>Compassion Fatigue and Burnout in Nursing, Second Edition : Enhancing Professional Quality of Life</t>
  </si>
  <si>
    <t>Springer Publishing Company, Incorporated</t>
  </si>
  <si>
    <t>Czaja, Sara J.;Sharit, Joseph;James, Jacquelyn B.</t>
  </si>
  <si>
    <t>National Academies of Sciences, Engineering, and Medicine;Health and Medicine Division;Board on Health Care Services;National Cancer Policy Forum;Nass, Sharyl J.;Patlak, Margie;Zevon, Emily;Balogh, Erin</t>
  </si>
  <si>
    <t>Developing and Sustaining an Effective and Resilient Oncology Careforce : Proceedings of a Workshop</t>
  </si>
  <si>
    <t>National Academies of Sciences, Engineering, and Medicine;Health and Medicine Division;Board on Population Health and Public Health Practice;Roundtable on Population Health Improvement;Alvarado, Carla;Maitin-Shepard, Melissa</t>
  </si>
  <si>
    <t>Dialogue about the Workforce for Population Health Improvement : Proceedings of a Workshop</t>
  </si>
  <si>
    <t>Realyvásquez-Vargas, Arturo;Arredondo-Soto, Karina Cecilia;Hernández-Escobedo, Guadalupe;González-Reséndiz, Jorge</t>
  </si>
  <si>
    <t>Davis, Sandra;O'Brien, Anne-Marie</t>
  </si>
  <si>
    <t>Fast Facts about Diversity, Equity, and Inclusion in Nursing : Building Competencies for an Antiracism Practice</t>
  </si>
  <si>
    <t>Fast Facts Series</t>
  </si>
  <si>
    <t>Walton-Roberts, Margaret</t>
  </si>
  <si>
    <t>Global Migration, Gender, and Health Professional Credentials : Transnational Value Transfers and Losses</t>
  </si>
  <si>
    <t>Health Professions Faculty for the Future : Proceedings of a Workshop</t>
  </si>
  <si>
    <t>Griffin, Richard</t>
  </si>
  <si>
    <t>Healthcare Support Workers : A Practical Guide for Training and Development</t>
  </si>
  <si>
    <t>Żołnierczyk-Zreda, Dorota</t>
  </si>
  <si>
    <t>Healthy Worker and Healthy Organization : A Resource-Based Approach</t>
  </si>
  <si>
    <t>Occupational Safety, Health, and Ergonomics Series</t>
  </si>
  <si>
    <t>Onnis, Leigh-ann</t>
  </si>
  <si>
    <t>HRM and Remote Health Workforce Sustainability : The Influence of Localised Management Practices</t>
  </si>
  <si>
    <t>Management for Professionals Series</t>
  </si>
  <si>
    <t>Springer Singapore Pte. Limited</t>
  </si>
  <si>
    <t>Sampson, Carla Jackie;Fried, Bruce J.</t>
  </si>
  <si>
    <t>Human Resources in Healthcare: Managing for Success, Fifth Edition</t>
  </si>
  <si>
    <t>Britnell, Mark</t>
  </si>
  <si>
    <t>Oxford University Press, Incorporated</t>
  </si>
  <si>
    <t>Thomas, Judy;Renter, Mellisa</t>
  </si>
  <si>
    <t>Sigma Theta Tau International</t>
  </si>
  <si>
    <t>Tevik Løvseth, Lise;de Lange, Annet H.</t>
  </si>
  <si>
    <t>Integrating the Organization of Health Services, Worker Wellbeing and Quality of Care : Towards Healthy Healthcare</t>
  </si>
  <si>
    <t>Boynton, Kimberly A.</t>
  </si>
  <si>
    <t>Job Satisfaction of School-Based Speech-Language Pathologists : Insights to Inform Effective Educational Leadership</t>
  </si>
  <si>
    <t>Routledge Research in Special Educational Needs Series</t>
  </si>
  <si>
    <t>Shapiro, Eve</t>
  </si>
  <si>
    <t>Joy in Medicine? : What 100 Healthcare Professionals Have to Say about Job Satisfaction, Dissatisfaction, Burnout, and Joy</t>
  </si>
  <si>
    <t>Helm-Murtagh, Susan;Erwin, Paul C.</t>
  </si>
  <si>
    <t>Leadership in Practice : Essentials for Public Health and Healthcare Leaders</t>
  </si>
  <si>
    <t>Viera, Anthony J.;Kramer, Rob</t>
  </si>
  <si>
    <t>Management and Leadership Skills for Medical Faculty and Healthcare Executives : A Practical Handbook</t>
  </si>
  <si>
    <t>Jain, Aditya;Leka, Stavroula;Zwetsloot, Gerard I. J. M.</t>
  </si>
  <si>
    <t>Managing Health, Safety and Well-Being : Ethics, Responsibility and Sustainability</t>
  </si>
  <si>
    <t>Aligning Perspectives on Health, Safety and Well-Being Ser.</t>
  </si>
  <si>
    <t>Springer Netherlands</t>
  </si>
  <si>
    <t>Hasson, Gill;Butler, Donna</t>
  </si>
  <si>
    <t>Mental Health and Wellbeing in the Workplace : A Practical Guide for Employers and Employees</t>
  </si>
  <si>
    <t>John Wiley &amp; Sons, Incorporated</t>
  </si>
  <si>
    <t>Bowers, Clint A.;Beidel, Deborah C.;Marks, Madeline R.</t>
  </si>
  <si>
    <t>National Academy of Medicine;Action Collaborative on Clinician Well-Being and Resilience;Nasca, Thomas;Murthy, Vivek;Kirch, Darrell;Dzau, Victor J.</t>
  </si>
  <si>
    <t>National Plan for Health Workforce Well-Being</t>
  </si>
  <si>
    <t>Wightman, Lori;Moreland, Tresha</t>
  </si>
  <si>
    <t>Halbesleben, Jonathon R.B.</t>
  </si>
  <si>
    <t>Preventing Burnout and Building Engagement in the Healthcare Workplace, Second Edition</t>
  </si>
  <si>
    <t>Albert, Nancy M.;Pappas, Sharon;Porter-O'Grady, Tim;Malloch, Kathy</t>
  </si>
  <si>
    <t>Quantum Leadership: Creating Sustainable Value in Health Care : Creating Sustainable Value in Health Care</t>
  </si>
  <si>
    <t>Miller, Brian C.</t>
  </si>
  <si>
    <t>Reducing Secondary Traumatic Stress : Skills for Sustaining a Career in the Helping Professions</t>
  </si>
  <si>
    <t>Patterson, Fiona;Zibarras, Lara</t>
  </si>
  <si>
    <t>Selection and Recruitment in the Healthcare Professions : Research, Theory and Practice</t>
  </si>
  <si>
    <t>Battye, Alison</t>
  </si>
  <si>
    <t>Self-Care for Allied Health Professionals : From Surviving to Thriving</t>
  </si>
  <si>
    <t>Fontaine, Dorrie K.;Cunningham, Tim;May, Natalie</t>
  </si>
  <si>
    <t>Sigma, PPHU, Banecki, J., Jasniewski, I. i wspolnicy, spolka jawna</t>
  </si>
  <si>
    <t>Turner, Paul</t>
  </si>
  <si>
    <t>Talent Management in Healthcare : Exploring How the World's Health Service Organisations Attract, Manage and Develop Talent</t>
  </si>
  <si>
    <t>Mulholland, Michael W.</t>
  </si>
  <si>
    <t>The Diversity Promise: Success in Academic Surgery and Medicine Through Diversity, Equity, and Inclusion</t>
  </si>
  <si>
    <t>Wolters Kluwer Health</t>
  </si>
  <si>
    <t>McConnell, Charles R.</t>
  </si>
  <si>
    <t>The Effective Health Care Supervisor</t>
  </si>
  <si>
    <t>Butler-Henderson, Kerryn;Day, Karen;Gray, Kathleen</t>
  </si>
  <si>
    <t>The Health Information Workforce : Current and Future Developments</t>
  </si>
  <si>
    <t>Health Informatics Series</t>
  </si>
  <si>
    <t>Hersh, Matthew A.</t>
  </si>
  <si>
    <t>The Thriving Therapist : Sustainable Self-Care to Prevent Burnout and Enhance Well-Being</t>
  </si>
  <si>
    <t>Dellasega, Cheryl</t>
  </si>
  <si>
    <t>Toxic Nursing, Second Edition : Managing Bullying, Bad Attitudes, and Total Turmoil</t>
  </si>
  <si>
    <t>Webber, Sarah;Babal, Jessica;Moreno, Megan A.</t>
  </si>
  <si>
    <t>Understanding and Cultivating Well-Being for the Pediatrician : A Compilation of the Latest Evidence in Pediatrician Well-Being Science</t>
  </si>
  <si>
    <t>Carr, Stuart C.</t>
  </si>
  <si>
    <t>Wage and Well-Being : Toward Sustainable Livelihood</t>
  </si>
  <si>
    <t>Spranger, Angela N.</t>
  </si>
  <si>
    <t>Why People Stay : Helping Your Employees Feel Seen, Safe, and Valued</t>
  </si>
  <si>
    <t>Morgan, Rosemary;Hawkins, Kate;Dhatt, Roopa;Manzoor, Mehr;Bali, Sulzhan;Overs, Cheryl</t>
  </si>
  <si>
    <t>Women and Global Health Leadership : Power and 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</si>
</sst>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15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000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61" totalsRowShown="0" dataDxfId="11">
  <autoFilter ref="A2:K61"/>
  <sortState ref="A3:K61">
    <sortCondition ref="D2:D61"/>
  </sortState>
  <tableColumns count="11">
    <tableColumn id="1" name="ISBN" dataDxfId="10"/>
    <tableColumn id="2" name="Author Last" dataDxfId="9"/>
    <tableColumn id="3" name="Author First" dataDxfId="8"/>
    <tableColumn id="4" name="Title" dataDxfId="7"/>
    <tableColumn id="5" name="Publisher" dataDxfId="6"/>
    <tableColumn id="6" name="Copyright" dataDxfId="5"/>
    <tableColumn id="7" name="Edition" dataDxfId="4"/>
    <tableColumn id="8" name="List Price" dataDxfId="3"/>
    <tableColumn id="9" name="Star Rating" dataDxfId="2"/>
    <tableColumn id="13" name="Open Access" dataDxfId="1"/>
    <tableColumn id="15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A3" sqref="A3"/>
    </sheetView>
  </sheetViews>
  <sheetFormatPr defaultRowHeight="15" x14ac:dyDescent="0.25"/>
  <cols>
    <col min="1" max="1" width="14.5703125" style="1" bestFit="1" customWidth="1"/>
    <col min="2" max="2" width="20.140625" customWidth="1"/>
    <col min="3" max="3" width="18" customWidth="1"/>
    <col min="4" max="4" width="68" customWidth="1"/>
    <col min="5" max="5" width="10.7109375" customWidth="1"/>
    <col min="6" max="6" width="10.85546875" customWidth="1"/>
    <col min="8" max="8" width="9.7109375" customWidth="1"/>
    <col min="9" max="9" width="11.140625" customWidth="1"/>
    <col min="10" max="10" width="13.140625" customWidth="1"/>
    <col min="11" max="11" width="48.28515625" bestFit="1" customWidth="1"/>
  </cols>
  <sheetData>
    <row r="1" spans="1:11" ht="87" customHeight="1" x14ac:dyDescent="0.25">
      <c r="A1" s="2" t="s">
        <v>174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25" x14ac:dyDescent="0.45">
      <c r="A2" s="1" t="s">
        <v>0</v>
      </c>
      <c r="B2" t="s">
        <v>196</v>
      </c>
      <c r="C2" t="s">
        <v>197</v>
      </c>
      <c r="D2" t="s">
        <v>1</v>
      </c>
      <c r="E2" t="s">
        <v>2</v>
      </c>
      <c r="F2" t="s">
        <v>3</v>
      </c>
      <c r="G2" t="s">
        <v>4</v>
      </c>
      <c r="H2" t="s">
        <v>198</v>
      </c>
      <c r="I2" t="s">
        <v>199</v>
      </c>
      <c r="J2" t="s">
        <v>172</v>
      </c>
      <c r="K2" t="s">
        <v>173</v>
      </c>
    </row>
    <row r="3" spans="1:11" ht="14.25" x14ac:dyDescent="0.45">
      <c r="A3" s="1">
        <v>9780309477840</v>
      </c>
      <c r="B3" t="s">
        <v>55</v>
      </c>
      <c r="D3" t="s">
        <v>56</v>
      </c>
      <c r="E3" t="s">
        <v>57</v>
      </c>
      <c r="F3">
        <v>2019</v>
      </c>
      <c r="G3" t="s">
        <v>9</v>
      </c>
      <c r="H3">
        <v>50</v>
      </c>
      <c r="I3">
        <v>3</v>
      </c>
      <c r="J3" t="s">
        <v>191</v>
      </c>
    </row>
    <row r="4" spans="1:11" ht="14.25" x14ac:dyDescent="0.45">
      <c r="A4" s="1">
        <v>9781582123721</v>
      </c>
      <c r="B4" t="s">
        <v>140</v>
      </c>
      <c r="C4" t="s">
        <v>141</v>
      </c>
      <c r="D4" t="s">
        <v>142</v>
      </c>
      <c r="E4" t="s">
        <v>143</v>
      </c>
      <c r="F4">
        <v>2022</v>
      </c>
      <c r="G4" t="s">
        <v>9</v>
      </c>
      <c r="H4">
        <v>34.950000000000003</v>
      </c>
      <c r="I4">
        <v>4</v>
      </c>
    </row>
    <row r="5" spans="1:11" ht="14.25" x14ac:dyDescent="0.45">
      <c r="A5" s="1">
        <v>9781119693437</v>
      </c>
      <c r="B5" t="s">
        <v>19</v>
      </c>
      <c r="C5" t="s">
        <v>20</v>
      </c>
      <c r="D5" t="s">
        <v>21</v>
      </c>
      <c r="E5" t="s">
        <v>22</v>
      </c>
      <c r="F5">
        <v>2021</v>
      </c>
      <c r="G5" t="s">
        <v>9</v>
      </c>
      <c r="H5">
        <v>46.95</v>
      </c>
    </row>
    <row r="6" spans="1:11" ht="14.25" x14ac:dyDescent="0.45">
      <c r="A6" s="1">
        <v>9789811642647</v>
      </c>
      <c r="B6" t="s">
        <v>187</v>
      </c>
      <c r="C6" t="s">
        <v>188</v>
      </c>
      <c r="D6" t="s">
        <v>189</v>
      </c>
      <c r="E6" t="s">
        <v>10</v>
      </c>
      <c r="F6">
        <v>2021</v>
      </c>
      <c r="G6" t="s">
        <v>9</v>
      </c>
      <c r="H6">
        <v>119.99</v>
      </c>
      <c r="K6" t="s">
        <v>220</v>
      </c>
    </row>
    <row r="7" spans="1:11" ht="14.25" x14ac:dyDescent="0.45">
      <c r="A7" s="1">
        <v>9783031006647</v>
      </c>
      <c r="B7" t="s">
        <v>71</v>
      </c>
      <c r="C7" t="s">
        <v>72</v>
      </c>
      <c r="D7" t="s">
        <v>73</v>
      </c>
      <c r="E7" t="s">
        <v>10</v>
      </c>
      <c r="F7">
        <v>2022</v>
      </c>
      <c r="G7" t="s">
        <v>9</v>
      </c>
      <c r="H7">
        <v>99.99</v>
      </c>
    </row>
    <row r="8" spans="1:11" ht="14.25" x14ac:dyDescent="0.45">
      <c r="A8" s="1">
        <v>9783030602826</v>
      </c>
      <c r="B8" t="s">
        <v>152</v>
      </c>
      <c r="C8" t="s">
        <v>153</v>
      </c>
      <c r="D8" t="s">
        <v>154</v>
      </c>
      <c r="E8" t="s">
        <v>10</v>
      </c>
      <c r="F8">
        <v>2020</v>
      </c>
      <c r="G8" t="s">
        <v>9</v>
      </c>
      <c r="H8">
        <v>64.989999999999995</v>
      </c>
    </row>
    <row r="9" spans="1:11" ht="14.25" x14ac:dyDescent="0.45">
      <c r="A9" s="1">
        <v>9780309476904</v>
      </c>
      <c r="B9" t="s">
        <v>55</v>
      </c>
      <c r="D9" t="s">
        <v>67</v>
      </c>
      <c r="E9" t="s">
        <v>57</v>
      </c>
      <c r="F9">
        <v>2018</v>
      </c>
      <c r="G9" t="s">
        <v>9</v>
      </c>
      <c r="H9">
        <v>50</v>
      </c>
      <c r="J9" t="s">
        <v>191</v>
      </c>
    </row>
    <row r="10" spans="1:11" ht="14.25" x14ac:dyDescent="0.45">
      <c r="A10" s="1">
        <v>9781284203158</v>
      </c>
      <c r="B10" t="s">
        <v>178</v>
      </c>
      <c r="C10" t="s">
        <v>179</v>
      </c>
      <c r="D10" t="s">
        <v>74</v>
      </c>
      <c r="E10" t="s">
        <v>65</v>
      </c>
      <c r="F10">
        <v>2022</v>
      </c>
      <c r="G10" t="s">
        <v>9</v>
      </c>
      <c r="H10">
        <v>75.95</v>
      </c>
    </row>
    <row r="11" spans="1:11" ht="14.25" x14ac:dyDescent="0.45">
      <c r="A11" s="1">
        <v>9780367085674</v>
      </c>
      <c r="B11" t="s">
        <v>23</v>
      </c>
      <c r="C11" t="s">
        <v>24</v>
      </c>
      <c r="D11" t="s">
        <v>25</v>
      </c>
      <c r="E11" t="s">
        <v>26</v>
      </c>
      <c r="F11">
        <v>2021</v>
      </c>
      <c r="G11" t="s">
        <v>9</v>
      </c>
      <c r="H11">
        <v>42.95</v>
      </c>
      <c r="I11">
        <v>4</v>
      </c>
      <c r="K11" t="s">
        <v>208</v>
      </c>
    </row>
    <row r="12" spans="1:11" ht="14.25" x14ac:dyDescent="0.45">
      <c r="A12" s="1">
        <v>9780128138984</v>
      </c>
      <c r="B12" t="s">
        <v>27</v>
      </c>
      <c r="C12" t="s">
        <v>28</v>
      </c>
      <c r="D12" t="s">
        <v>29</v>
      </c>
      <c r="E12" t="s">
        <v>30</v>
      </c>
      <c r="F12">
        <v>2021</v>
      </c>
      <c r="G12" t="s">
        <v>9</v>
      </c>
      <c r="H12">
        <v>99.95</v>
      </c>
      <c r="I12">
        <v>3</v>
      </c>
    </row>
    <row r="13" spans="1:11" ht="14.25" x14ac:dyDescent="0.45">
      <c r="A13" s="1">
        <v>9781032158747</v>
      </c>
      <c r="B13" t="s">
        <v>68</v>
      </c>
      <c r="C13" t="s">
        <v>69</v>
      </c>
      <c r="D13" t="s">
        <v>70</v>
      </c>
      <c r="E13" t="s">
        <v>26</v>
      </c>
      <c r="F13">
        <v>2023</v>
      </c>
      <c r="G13" t="s">
        <v>9</v>
      </c>
      <c r="H13">
        <v>46.95</v>
      </c>
      <c r="K13" t="s">
        <v>213</v>
      </c>
    </row>
    <row r="14" spans="1:11" ht="14.25" x14ac:dyDescent="0.45">
      <c r="A14" s="1">
        <v>9781669810551</v>
      </c>
      <c r="B14" t="s">
        <v>75</v>
      </c>
      <c r="C14" t="s">
        <v>76</v>
      </c>
      <c r="D14" t="s">
        <v>77</v>
      </c>
      <c r="E14" t="s">
        <v>78</v>
      </c>
      <c r="F14">
        <v>2022</v>
      </c>
      <c r="G14" t="s">
        <v>9</v>
      </c>
      <c r="H14">
        <v>18.95</v>
      </c>
      <c r="K14" t="s">
        <v>224</v>
      </c>
    </row>
    <row r="15" spans="1:11" ht="14.25" x14ac:dyDescent="0.45">
      <c r="A15" s="1">
        <v>9781032252001</v>
      </c>
      <c r="B15" t="s">
        <v>144</v>
      </c>
      <c r="C15" t="s">
        <v>145</v>
      </c>
      <c r="D15" t="s">
        <v>146</v>
      </c>
      <c r="E15" t="s">
        <v>26</v>
      </c>
      <c r="F15">
        <v>2022</v>
      </c>
      <c r="G15" t="s">
        <v>9</v>
      </c>
      <c r="H15">
        <v>39.950000000000003</v>
      </c>
      <c r="I15">
        <v>3</v>
      </c>
      <c r="K15" t="s">
        <v>212</v>
      </c>
    </row>
    <row r="16" spans="1:11" ht="14.25" x14ac:dyDescent="0.45">
      <c r="A16" s="1">
        <v>9780826155191</v>
      </c>
      <c r="B16" t="s">
        <v>59</v>
      </c>
      <c r="C16" t="s">
        <v>60</v>
      </c>
      <c r="D16" t="s">
        <v>61</v>
      </c>
      <c r="E16" t="s">
        <v>8</v>
      </c>
      <c r="F16">
        <v>2019</v>
      </c>
      <c r="G16" t="s">
        <v>15</v>
      </c>
      <c r="H16">
        <v>42.95</v>
      </c>
      <c r="K16" t="s">
        <v>201</v>
      </c>
    </row>
    <row r="17" spans="1:11" ht="14.25" x14ac:dyDescent="0.45">
      <c r="A17" s="1">
        <v>9783030241346</v>
      </c>
      <c r="B17" t="s">
        <v>156</v>
      </c>
      <c r="C17" t="s">
        <v>157</v>
      </c>
      <c r="D17" t="s">
        <v>158</v>
      </c>
      <c r="E17" t="s">
        <v>10</v>
      </c>
      <c r="F17">
        <v>2020</v>
      </c>
      <c r="G17" t="s">
        <v>9</v>
      </c>
      <c r="H17">
        <v>119.99</v>
      </c>
      <c r="K17" t="s">
        <v>218</v>
      </c>
    </row>
    <row r="18" spans="1:11" ht="14.25" x14ac:dyDescent="0.45">
      <c r="A18" s="1">
        <v>9780309496049</v>
      </c>
      <c r="B18" t="s">
        <v>55</v>
      </c>
      <c r="D18" t="s">
        <v>180</v>
      </c>
      <c r="E18" t="s">
        <v>57</v>
      </c>
      <c r="F18">
        <v>2019</v>
      </c>
      <c r="G18" t="s">
        <v>9</v>
      </c>
      <c r="H18">
        <v>45</v>
      </c>
      <c r="J18" t="s">
        <v>191</v>
      </c>
    </row>
    <row r="19" spans="1:11" ht="14.25" x14ac:dyDescent="0.45">
      <c r="A19" s="1">
        <v>9780309496520</v>
      </c>
      <c r="B19" t="s">
        <v>55</v>
      </c>
      <c r="D19" t="s">
        <v>147</v>
      </c>
      <c r="E19" t="s">
        <v>57</v>
      </c>
      <c r="F19">
        <v>2021</v>
      </c>
      <c r="G19" t="s">
        <v>9</v>
      </c>
      <c r="H19">
        <v>45</v>
      </c>
      <c r="J19" t="s">
        <v>191</v>
      </c>
    </row>
    <row r="20" spans="1:11" ht="14.25" x14ac:dyDescent="0.45">
      <c r="A20" s="1">
        <v>9781799810520</v>
      </c>
      <c r="B20" t="s">
        <v>159</v>
      </c>
      <c r="C20" t="s">
        <v>160</v>
      </c>
      <c r="D20" t="s">
        <v>161</v>
      </c>
      <c r="E20" t="s">
        <v>162</v>
      </c>
      <c r="F20">
        <v>2020</v>
      </c>
      <c r="G20" t="s">
        <v>9</v>
      </c>
      <c r="H20">
        <v>295</v>
      </c>
    </row>
    <row r="21" spans="1:11" ht="14.25" x14ac:dyDescent="0.45">
      <c r="A21" s="1">
        <v>9780826177254</v>
      </c>
      <c r="B21" t="s">
        <v>131</v>
      </c>
      <c r="C21" t="s">
        <v>132</v>
      </c>
      <c r="D21" t="s">
        <v>133</v>
      </c>
      <c r="E21" t="s">
        <v>8</v>
      </c>
      <c r="F21">
        <v>2023</v>
      </c>
      <c r="G21" t="s">
        <v>9</v>
      </c>
      <c r="H21">
        <v>45</v>
      </c>
      <c r="I21">
        <v>4</v>
      </c>
    </row>
    <row r="22" spans="1:11" ht="14.25" x14ac:dyDescent="0.45">
      <c r="A22" s="1">
        <v>9781487505202</v>
      </c>
      <c r="B22" t="s">
        <v>31</v>
      </c>
      <c r="C22" t="s">
        <v>32</v>
      </c>
      <c r="D22" t="s">
        <v>33</v>
      </c>
      <c r="E22" t="s">
        <v>34</v>
      </c>
      <c r="F22">
        <v>2021</v>
      </c>
      <c r="G22" t="s">
        <v>9</v>
      </c>
      <c r="H22">
        <v>122.95</v>
      </c>
      <c r="K22" t="s">
        <v>223</v>
      </c>
    </row>
    <row r="23" spans="1:11" ht="14.25" x14ac:dyDescent="0.45">
      <c r="A23" s="1">
        <v>9780323880534</v>
      </c>
      <c r="B23" t="s">
        <v>128</v>
      </c>
      <c r="C23" t="s">
        <v>129</v>
      </c>
      <c r="D23" t="s">
        <v>130</v>
      </c>
      <c r="E23" t="s">
        <v>30</v>
      </c>
      <c r="F23">
        <v>2024</v>
      </c>
      <c r="G23" t="s">
        <v>9</v>
      </c>
      <c r="H23">
        <v>41.99</v>
      </c>
    </row>
    <row r="24" spans="1:11" ht="14.25" x14ac:dyDescent="0.45">
      <c r="A24" s="1">
        <v>9780309160117</v>
      </c>
      <c r="B24" t="s">
        <v>55</v>
      </c>
      <c r="D24" t="s">
        <v>150</v>
      </c>
      <c r="E24" t="s">
        <v>57</v>
      </c>
      <c r="F24">
        <v>2021</v>
      </c>
      <c r="G24" t="s">
        <v>9</v>
      </c>
      <c r="H24">
        <v>45</v>
      </c>
      <c r="J24" t="s">
        <v>191</v>
      </c>
    </row>
    <row r="25" spans="1:11" ht="14.25" x14ac:dyDescent="0.45">
      <c r="A25" s="1">
        <v>9781032170589</v>
      </c>
      <c r="B25" t="s">
        <v>134</v>
      </c>
      <c r="C25" t="s">
        <v>135</v>
      </c>
      <c r="D25" t="s">
        <v>136</v>
      </c>
      <c r="E25" t="s">
        <v>26</v>
      </c>
      <c r="F25">
        <v>2023</v>
      </c>
      <c r="G25" t="s">
        <v>9</v>
      </c>
      <c r="H25">
        <v>48.95</v>
      </c>
      <c r="K25" t="s">
        <v>206</v>
      </c>
    </row>
    <row r="26" spans="1:11" ht="14.25" x14ac:dyDescent="0.45">
      <c r="A26" s="1">
        <v>9780367860608</v>
      </c>
      <c r="B26" t="s">
        <v>148</v>
      </c>
      <c r="C26" t="s">
        <v>149</v>
      </c>
      <c r="D26" t="s">
        <v>151</v>
      </c>
      <c r="E26" t="s">
        <v>58</v>
      </c>
      <c r="F26">
        <v>2021</v>
      </c>
      <c r="G26" t="s">
        <v>9</v>
      </c>
      <c r="H26">
        <v>99.95</v>
      </c>
      <c r="K26" t="s">
        <v>204</v>
      </c>
    </row>
    <row r="27" spans="1:11" ht="14.25" x14ac:dyDescent="0.45">
      <c r="A27" s="1">
        <v>9789811320583</v>
      </c>
      <c r="B27" t="s">
        <v>110</v>
      </c>
      <c r="C27" t="s">
        <v>111</v>
      </c>
      <c r="D27" t="s">
        <v>112</v>
      </c>
      <c r="E27" t="s">
        <v>10</v>
      </c>
      <c r="F27">
        <v>2019</v>
      </c>
      <c r="G27" t="s">
        <v>9</v>
      </c>
      <c r="H27">
        <v>79.989999999999995</v>
      </c>
    </row>
    <row r="28" spans="1:11" ht="14.25" x14ac:dyDescent="0.45">
      <c r="A28" s="1">
        <v>9781640552456</v>
      </c>
      <c r="B28" t="s">
        <v>95</v>
      </c>
      <c r="C28" t="s">
        <v>96</v>
      </c>
      <c r="D28" t="s">
        <v>97</v>
      </c>
      <c r="E28" t="s">
        <v>82</v>
      </c>
      <c r="F28">
        <v>2021</v>
      </c>
      <c r="G28" t="s">
        <v>98</v>
      </c>
      <c r="H28">
        <v>120</v>
      </c>
    </row>
    <row r="29" spans="1:11" ht="14.25" x14ac:dyDescent="0.45">
      <c r="A29" s="1">
        <v>9780198836520</v>
      </c>
      <c r="B29" t="s">
        <v>113</v>
      </c>
      <c r="C29" t="s">
        <v>114</v>
      </c>
      <c r="D29" t="s">
        <v>115</v>
      </c>
      <c r="E29" t="s">
        <v>14</v>
      </c>
      <c r="F29">
        <v>2019</v>
      </c>
      <c r="G29" t="s">
        <v>9</v>
      </c>
      <c r="H29">
        <v>19.95</v>
      </c>
    </row>
    <row r="30" spans="1:11" ht="14.25" x14ac:dyDescent="0.45">
      <c r="A30" s="1">
        <v>9781646480463</v>
      </c>
      <c r="B30" t="s">
        <v>35</v>
      </c>
      <c r="C30" t="s">
        <v>36</v>
      </c>
      <c r="D30" t="s">
        <v>37</v>
      </c>
      <c r="E30" t="s">
        <v>192</v>
      </c>
      <c r="F30">
        <v>2021</v>
      </c>
      <c r="G30" t="s">
        <v>9</v>
      </c>
      <c r="H30">
        <v>39.950000000000003</v>
      </c>
      <c r="I30">
        <v>3</v>
      </c>
    </row>
    <row r="31" spans="1:11" ht="14.25" x14ac:dyDescent="0.45">
      <c r="A31" s="1">
        <v>9783030594664</v>
      </c>
      <c r="B31" t="s">
        <v>163</v>
      </c>
      <c r="C31" t="s">
        <v>164</v>
      </c>
      <c r="D31" t="s">
        <v>165</v>
      </c>
      <c r="E31" t="s">
        <v>10</v>
      </c>
      <c r="F31">
        <v>2020</v>
      </c>
      <c r="G31" t="s">
        <v>9</v>
      </c>
      <c r="H31">
        <v>169.99</v>
      </c>
      <c r="K31" t="s">
        <v>221</v>
      </c>
    </row>
    <row r="32" spans="1:11" ht="14.25" x14ac:dyDescent="0.45">
      <c r="A32" s="1">
        <v>9780367565848</v>
      </c>
      <c r="B32" t="s">
        <v>99</v>
      </c>
      <c r="C32" t="s">
        <v>100</v>
      </c>
      <c r="D32" t="s">
        <v>101</v>
      </c>
      <c r="E32" t="s">
        <v>26</v>
      </c>
      <c r="F32">
        <v>2021</v>
      </c>
      <c r="G32" t="s">
        <v>9</v>
      </c>
      <c r="H32">
        <v>64.95</v>
      </c>
      <c r="K32" t="s">
        <v>211</v>
      </c>
    </row>
    <row r="33" spans="1:11" ht="14.25" x14ac:dyDescent="0.45">
      <c r="A33" s="1">
        <v>9781953985484</v>
      </c>
      <c r="B33" t="s">
        <v>193</v>
      </c>
      <c r="C33" t="s">
        <v>194</v>
      </c>
      <c r="D33" t="s">
        <v>203</v>
      </c>
      <c r="E33" t="s">
        <v>202</v>
      </c>
      <c r="F33">
        <v>2022</v>
      </c>
      <c r="G33" t="s">
        <v>9</v>
      </c>
      <c r="H33">
        <v>35.99</v>
      </c>
    </row>
    <row r="34" spans="1:11" ht="14.25" x14ac:dyDescent="0.45">
      <c r="A34" s="1">
        <v>9780367614959</v>
      </c>
      <c r="B34" t="s">
        <v>38</v>
      </c>
      <c r="C34" t="s">
        <v>39</v>
      </c>
      <c r="D34" t="s">
        <v>40</v>
      </c>
      <c r="E34" t="s">
        <v>26</v>
      </c>
      <c r="F34">
        <v>2021</v>
      </c>
      <c r="G34" t="s">
        <v>9</v>
      </c>
      <c r="H34">
        <v>32.950000000000003</v>
      </c>
      <c r="K34" t="s">
        <v>207</v>
      </c>
    </row>
    <row r="35" spans="1:11" ht="14.25" x14ac:dyDescent="0.45">
      <c r="A35" s="1">
        <v>9780826149237</v>
      </c>
      <c r="B35" t="s">
        <v>5</v>
      </c>
      <c r="C35" t="s">
        <v>6</v>
      </c>
      <c r="D35" t="s">
        <v>7</v>
      </c>
      <c r="E35" t="s">
        <v>8</v>
      </c>
      <c r="F35">
        <v>2023</v>
      </c>
      <c r="G35" t="s">
        <v>9</v>
      </c>
      <c r="H35">
        <v>105</v>
      </c>
      <c r="I35">
        <v>5</v>
      </c>
    </row>
    <row r="36" spans="1:11" ht="14.25" x14ac:dyDescent="0.45">
      <c r="A36" s="1">
        <v>9783030454241</v>
      </c>
      <c r="B36" t="s">
        <v>195</v>
      </c>
      <c r="C36" t="s">
        <v>155</v>
      </c>
      <c r="D36" t="s">
        <v>222</v>
      </c>
      <c r="E36" t="s">
        <v>10</v>
      </c>
      <c r="F36">
        <v>2020</v>
      </c>
      <c r="G36" t="s">
        <v>15</v>
      </c>
      <c r="H36">
        <v>69.989999999999995</v>
      </c>
    </row>
    <row r="37" spans="1:11" ht="14.25" x14ac:dyDescent="0.45">
      <c r="A37" s="1">
        <v>9789402412598</v>
      </c>
      <c r="B37" t="s">
        <v>119</v>
      </c>
      <c r="C37" t="s">
        <v>120</v>
      </c>
      <c r="D37" t="s">
        <v>121</v>
      </c>
      <c r="E37" t="s">
        <v>10</v>
      </c>
      <c r="F37">
        <v>2018</v>
      </c>
      <c r="G37" t="s">
        <v>9</v>
      </c>
      <c r="H37">
        <v>139.99</v>
      </c>
      <c r="I37">
        <v>4</v>
      </c>
      <c r="K37" t="s">
        <v>219</v>
      </c>
    </row>
    <row r="38" spans="1:11" ht="14.25" x14ac:dyDescent="0.45">
      <c r="A38" s="1">
        <v>9780857088284</v>
      </c>
      <c r="B38" t="s">
        <v>166</v>
      </c>
      <c r="C38" t="s">
        <v>167</v>
      </c>
      <c r="D38" t="s">
        <v>168</v>
      </c>
      <c r="E38" t="s">
        <v>22</v>
      </c>
      <c r="F38">
        <v>2020</v>
      </c>
      <c r="G38" t="s">
        <v>9</v>
      </c>
      <c r="H38">
        <v>22</v>
      </c>
    </row>
    <row r="39" spans="1:11" ht="14.25" x14ac:dyDescent="0.45">
      <c r="A39" s="1">
        <v>9781522598039</v>
      </c>
      <c r="B39" t="s">
        <v>169</v>
      </c>
      <c r="C39" t="s">
        <v>170</v>
      </c>
      <c r="D39" t="s">
        <v>171</v>
      </c>
      <c r="E39" t="s">
        <v>162</v>
      </c>
      <c r="F39">
        <v>2020</v>
      </c>
      <c r="G39" t="s">
        <v>9</v>
      </c>
      <c r="H39">
        <v>255</v>
      </c>
      <c r="K39" t="s">
        <v>201</v>
      </c>
    </row>
    <row r="40" spans="1:11" ht="14.25" x14ac:dyDescent="0.45">
      <c r="A40" s="1">
        <v>9781640552876</v>
      </c>
      <c r="B40" t="s">
        <v>79</v>
      </c>
      <c r="C40" t="s">
        <v>80</v>
      </c>
      <c r="D40" t="s">
        <v>81</v>
      </c>
      <c r="E40" t="s">
        <v>82</v>
      </c>
      <c r="F40">
        <v>2022</v>
      </c>
      <c r="G40" t="s">
        <v>9</v>
      </c>
      <c r="H40">
        <v>34</v>
      </c>
    </row>
    <row r="41" spans="1:11" ht="14.25" x14ac:dyDescent="0.45">
      <c r="A41" s="1">
        <v>9780367902971</v>
      </c>
      <c r="B41" t="s">
        <v>182</v>
      </c>
      <c r="C41" t="s">
        <v>181</v>
      </c>
      <c r="D41" t="s">
        <v>183</v>
      </c>
      <c r="E41" t="s">
        <v>26</v>
      </c>
      <c r="F41">
        <v>2023</v>
      </c>
      <c r="G41" t="s">
        <v>9</v>
      </c>
      <c r="H41">
        <v>59.95</v>
      </c>
      <c r="K41" t="s">
        <v>205</v>
      </c>
    </row>
    <row r="42" spans="1:11" ht="14.25" x14ac:dyDescent="0.45">
      <c r="A42" s="1">
        <v>9781737250722</v>
      </c>
      <c r="B42" t="s">
        <v>41</v>
      </c>
      <c r="C42" t="s">
        <v>42</v>
      </c>
      <c r="D42" t="s">
        <v>43</v>
      </c>
      <c r="E42" t="s">
        <v>44</v>
      </c>
      <c r="F42">
        <v>2021</v>
      </c>
      <c r="G42" t="s">
        <v>9</v>
      </c>
      <c r="H42">
        <v>57.95</v>
      </c>
      <c r="I42">
        <v>3</v>
      </c>
    </row>
    <row r="43" spans="1:11" ht="14.25" x14ac:dyDescent="0.45">
      <c r="A43" s="1">
        <v>9781640553699</v>
      </c>
      <c r="B43" t="s">
        <v>137</v>
      </c>
      <c r="C43" t="s">
        <v>138</v>
      </c>
      <c r="D43" t="s">
        <v>139</v>
      </c>
      <c r="E43" t="s">
        <v>82</v>
      </c>
      <c r="F43">
        <v>2023</v>
      </c>
      <c r="G43" t="s">
        <v>15</v>
      </c>
      <c r="H43">
        <v>28</v>
      </c>
    </row>
    <row r="44" spans="1:11" ht="14.25" x14ac:dyDescent="0.45">
      <c r="A44" s="1">
        <v>9781284202250</v>
      </c>
      <c r="B44" t="s">
        <v>83</v>
      </c>
      <c r="C44" t="s">
        <v>84</v>
      </c>
      <c r="D44" t="s">
        <v>85</v>
      </c>
      <c r="E44" t="s">
        <v>65</v>
      </c>
      <c r="F44">
        <v>2022</v>
      </c>
      <c r="G44" t="s">
        <v>86</v>
      </c>
      <c r="H44">
        <v>131.94999999999999</v>
      </c>
      <c r="I44">
        <v>4</v>
      </c>
    </row>
    <row r="45" spans="1:11" ht="14.25" x14ac:dyDescent="0.45">
      <c r="A45" s="1">
        <v>9780367494575</v>
      </c>
      <c r="B45" t="s">
        <v>87</v>
      </c>
      <c r="C45" t="s">
        <v>88</v>
      </c>
      <c r="D45" t="s">
        <v>89</v>
      </c>
      <c r="E45" t="s">
        <v>26</v>
      </c>
      <c r="F45">
        <v>2022</v>
      </c>
      <c r="G45" t="s">
        <v>9</v>
      </c>
      <c r="H45">
        <v>42.95</v>
      </c>
      <c r="I45">
        <v>4</v>
      </c>
      <c r="K45" t="s">
        <v>214</v>
      </c>
    </row>
    <row r="46" spans="1:11" ht="14.25" x14ac:dyDescent="0.45">
      <c r="A46" s="1">
        <v>9783319949703</v>
      </c>
      <c r="B46" t="s">
        <v>123</v>
      </c>
      <c r="C46" t="s">
        <v>124</v>
      </c>
      <c r="D46" t="s">
        <v>122</v>
      </c>
      <c r="E46" t="s">
        <v>10</v>
      </c>
      <c r="F46">
        <v>2018</v>
      </c>
      <c r="G46" t="s">
        <v>9</v>
      </c>
      <c r="H46">
        <v>159.99</v>
      </c>
    </row>
    <row r="47" spans="1:11" ht="14.25" x14ac:dyDescent="0.45">
      <c r="A47" s="1">
        <v>9780367760144</v>
      </c>
      <c r="B47" t="s">
        <v>90</v>
      </c>
      <c r="C47" t="s">
        <v>91</v>
      </c>
      <c r="D47" t="s">
        <v>92</v>
      </c>
      <c r="E47" t="s">
        <v>26</v>
      </c>
      <c r="F47">
        <v>2022</v>
      </c>
      <c r="G47" t="s">
        <v>9</v>
      </c>
      <c r="H47">
        <v>28.95</v>
      </c>
      <c r="K47" t="s">
        <v>210</v>
      </c>
    </row>
    <row r="48" spans="1:11" ht="14.25" x14ac:dyDescent="0.45">
      <c r="A48" s="1">
        <v>9781948057813</v>
      </c>
      <c r="B48" t="s">
        <v>45</v>
      </c>
      <c r="C48" t="s">
        <v>46</v>
      </c>
      <c r="D48" t="s">
        <v>47</v>
      </c>
      <c r="E48" t="s">
        <v>192</v>
      </c>
      <c r="F48">
        <v>2021</v>
      </c>
      <c r="G48" t="s">
        <v>9</v>
      </c>
      <c r="H48">
        <v>59.95</v>
      </c>
      <c r="I48">
        <v>4</v>
      </c>
    </row>
    <row r="49" spans="1:11" ht="14.25" x14ac:dyDescent="0.45">
      <c r="A49" s="1">
        <v>9783319578873</v>
      </c>
      <c r="B49" t="s">
        <v>125</v>
      </c>
      <c r="C49" t="s">
        <v>126</v>
      </c>
      <c r="D49" t="s">
        <v>127</v>
      </c>
      <c r="E49" t="s">
        <v>10</v>
      </c>
      <c r="F49">
        <v>2018</v>
      </c>
      <c r="G49" t="s">
        <v>9</v>
      </c>
      <c r="H49">
        <v>159.99</v>
      </c>
      <c r="K49" t="s">
        <v>217</v>
      </c>
    </row>
    <row r="50" spans="1:11" ht="14.25" x14ac:dyDescent="0.45">
      <c r="A50" s="1">
        <v>9781975135478</v>
      </c>
      <c r="B50" t="s">
        <v>48</v>
      </c>
      <c r="C50" t="s">
        <v>49</v>
      </c>
      <c r="D50" t="s">
        <v>50</v>
      </c>
      <c r="E50" t="s">
        <v>51</v>
      </c>
      <c r="F50">
        <v>2021</v>
      </c>
      <c r="G50" t="s">
        <v>9</v>
      </c>
      <c r="H50">
        <v>133.99</v>
      </c>
      <c r="I50">
        <v>3</v>
      </c>
    </row>
    <row r="51" spans="1:11" ht="14.25" x14ac:dyDescent="0.45">
      <c r="A51" s="1">
        <v>9781284149449</v>
      </c>
      <c r="B51" t="s">
        <v>62</v>
      </c>
      <c r="C51" t="s">
        <v>63</v>
      </c>
      <c r="D51" t="s">
        <v>64</v>
      </c>
      <c r="E51" t="s">
        <v>65</v>
      </c>
      <c r="F51">
        <v>2019</v>
      </c>
      <c r="G51" t="s">
        <v>66</v>
      </c>
      <c r="H51">
        <v>90.95</v>
      </c>
      <c r="I51">
        <v>5</v>
      </c>
    </row>
    <row r="52" spans="1:11" ht="14.25" x14ac:dyDescent="0.45">
      <c r="A52" s="1">
        <v>9783036514673</v>
      </c>
      <c r="B52" t="s">
        <v>102</v>
      </c>
      <c r="C52" t="s">
        <v>103</v>
      </c>
      <c r="D52" t="s">
        <v>104</v>
      </c>
      <c r="E52" t="s">
        <v>200</v>
      </c>
      <c r="F52">
        <v>2021</v>
      </c>
      <c r="G52" t="s">
        <v>9</v>
      </c>
      <c r="H52">
        <v>63.9</v>
      </c>
      <c r="J52" t="s">
        <v>191</v>
      </c>
    </row>
    <row r="53" spans="1:11" ht="14.25" x14ac:dyDescent="0.45">
      <c r="A53" s="1">
        <v>9783030818494</v>
      </c>
      <c r="B53" t="s">
        <v>105</v>
      </c>
      <c r="C53" t="s">
        <v>106</v>
      </c>
      <c r="D53" t="s">
        <v>107</v>
      </c>
      <c r="E53" t="s">
        <v>10</v>
      </c>
      <c r="F53">
        <v>2021</v>
      </c>
      <c r="G53" t="s">
        <v>9</v>
      </c>
      <c r="H53">
        <v>84.99</v>
      </c>
      <c r="K53" t="s">
        <v>215</v>
      </c>
    </row>
    <row r="54" spans="1:11" ht="14.25" x14ac:dyDescent="0.45">
      <c r="A54" s="1">
        <v>9780309694674</v>
      </c>
      <c r="B54" t="s">
        <v>190</v>
      </c>
      <c r="D54" t="s">
        <v>93</v>
      </c>
      <c r="E54" t="s">
        <v>190</v>
      </c>
      <c r="F54">
        <v>2022</v>
      </c>
      <c r="G54" t="s">
        <v>9</v>
      </c>
      <c r="H54">
        <v>25</v>
      </c>
    </row>
    <row r="55" spans="1:11" ht="14.25" x14ac:dyDescent="0.45">
      <c r="A55" s="1">
        <v>9781433837845</v>
      </c>
      <c r="B55" t="s">
        <v>175</v>
      </c>
      <c r="C55" t="s">
        <v>176</v>
      </c>
      <c r="D55" t="s">
        <v>177</v>
      </c>
      <c r="E55" t="s">
        <v>94</v>
      </c>
      <c r="F55">
        <v>2022</v>
      </c>
      <c r="G55" t="s">
        <v>9</v>
      </c>
      <c r="H55">
        <v>34.99</v>
      </c>
    </row>
    <row r="56" spans="1:11" ht="14.25" x14ac:dyDescent="0.45">
      <c r="A56" s="1">
        <v>9781948057592</v>
      </c>
      <c r="B56" t="s">
        <v>52</v>
      </c>
      <c r="C56" t="s">
        <v>53</v>
      </c>
      <c r="D56" t="s">
        <v>54</v>
      </c>
      <c r="E56" t="s">
        <v>192</v>
      </c>
      <c r="F56">
        <v>2021</v>
      </c>
      <c r="G56" t="s">
        <v>15</v>
      </c>
      <c r="H56">
        <v>34.950000000000003</v>
      </c>
      <c r="I56">
        <v>4</v>
      </c>
    </row>
    <row r="57" spans="1:11" ht="14.25" x14ac:dyDescent="0.45">
      <c r="A57" s="1">
        <v>9783031108426</v>
      </c>
      <c r="B57" t="s">
        <v>11</v>
      </c>
      <c r="C57" t="s">
        <v>12</v>
      </c>
      <c r="D57" t="s">
        <v>13</v>
      </c>
      <c r="E57" t="s">
        <v>10</v>
      </c>
      <c r="F57">
        <v>2023</v>
      </c>
      <c r="G57" t="s">
        <v>9</v>
      </c>
      <c r="H57">
        <v>64.989999999999995</v>
      </c>
    </row>
    <row r="58" spans="1:11" ht="14.25" x14ac:dyDescent="0.45">
      <c r="A58" s="1">
        <v>9783031193002</v>
      </c>
      <c r="B58" t="s">
        <v>184</v>
      </c>
      <c r="C58" t="s">
        <v>185</v>
      </c>
      <c r="D58" t="s">
        <v>186</v>
      </c>
      <c r="E58" t="s">
        <v>10</v>
      </c>
      <c r="F58">
        <v>2023</v>
      </c>
      <c r="G58" t="s">
        <v>9</v>
      </c>
      <c r="H58">
        <v>159.99</v>
      </c>
    </row>
    <row r="59" spans="1:11" x14ac:dyDescent="0.25">
      <c r="A59" s="1">
        <v>9789240024236</v>
      </c>
      <c r="B59" t="s">
        <v>108</v>
      </c>
      <c r="D59" t="s">
        <v>109</v>
      </c>
      <c r="E59" t="s">
        <v>108</v>
      </c>
      <c r="F59">
        <v>2021</v>
      </c>
      <c r="G59" t="s">
        <v>9</v>
      </c>
      <c r="H59">
        <v>0</v>
      </c>
      <c r="J59" t="s">
        <v>191</v>
      </c>
    </row>
    <row r="60" spans="1:11" x14ac:dyDescent="0.25">
      <c r="A60" s="1">
        <v>9781138210318</v>
      </c>
      <c r="B60" t="s">
        <v>116</v>
      </c>
      <c r="C60" t="s">
        <v>117</v>
      </c>
      <c r="D60" t="s">
        <v>118</v>
      </c>
      <c r="E60" t="s">
        <v>26</v>
      </c>
      <c r="F60">
        <v>2019</v>
      </c>
      <c r="G60" t="s">
        <v>9</v>
      </c>
      <c r="H60">
        <v>68.95</v>
      </c>
      <c r="K60" t="s">
        <v>209</v>
      </c>
    </row>
    <row r="61" spans="1:11" x14ac:dyDescent="0.25">
      <c r="A61" s="1">
        <v>9783030844974</v>
      </c>
      <c r="B61" t="s">
        <v>16</v>
      </c>
      <c r="C61" t="s">
        <v>17</v>
      </c>
      <c r="D61" t="s">
        <v>18</v>
      </c>
      <c r="E61" t="s">
        <v>10</v>
      </c>
      <c r="F61">
        <v>2022</v>
      </c>
      <c r="G61" t="s">
        <v>9</v>
      </c>
      <c r="H61">
        <v>111.99</v>
      </c>
      <c r="I61">
        <v>5</v>
      </c>
      <c r="K61" t="s">
        <v>216</v>
      </c>
    </row>
  </sheetData>
  <sortState ref="A3:I59">
    <sortCondition ref="A2:A59"/>
  </sortState>
  <mergeCells count="1">
    <mergeCell ref="A1:K1"/>
  </mergeCells>
  <conditionalFormatting sqref="A1:A57 A62:A1048576">
    <cfRule type="duplicateValues" dxfId="14" priority="3"/>
  </conditionalFormatting>
  <conditionalFormatting sqref="A58">
    <cfRule type="duplicateValues" dxfId="13" priority="2"/>
  </conditionalFormatting>
  <conditionalFormatting sqref="A59">
    <cfRule type="duplicateValues" dxfId="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2" sqref="A2"/>
    </sheetView>
  </sheetViews>
  <sheetFormatPr defaultRowHeight="15" x14ac:dyDescent="0.25"/>
  <cols>
    <col min="1" max="1" width="35.5703125" customWidth="1"/>
    <col min="2" max="2" width="123.7109375" bestFit="1" customWidth="1"/>
    <col min="3" max="3" width="57" bestFit="1" customWidth="1"/>
    <col min="4" max="4" width="11.7109375" bestFit="1" customWidth="1"/>
    <col min="5" max="5" width="59.28515625" bestFit="1" customWidth="1"/>
    <col min="6" max="6" width="15.28515625" bestFit="1" customWidth="1"/>
    <col min="7" max="8" width="14.140625" bestFit="1" customWidth="1"/>
    <col min="9" max="9" width="12.42578125" bestFit="1" customWidth="1"/>
    <col min="10" max="11" width="16" bestFit="1" customWidth="1"/>
    <col min="12" max="12" width="19.28515625" bestFit="1" customWidth="1"/>
    <col min="13" max="13" width="13.7109375" bestFit="1" customWidth="1"/>
    <col min="14" max="14" width="26.140625" bestFit="1" customWidth="1"/>
  </cols>
  <sheetData>
    <row r="1" spans="1:14" x14ac:dyDescent="0.25">
      <c r="A1" s="4" t="s">
        <v>225</v>
      </c>
      <c r="B1" s="4" t="s">
        <v>1</v>
      </c>
      <c r="C1" s="4" t="s">
        <v>226</v>
      </c>
      <c r="D1" s="4" t="s">
        <v>227</v>
      </c>
      <c r="E1" s="4" t="s">
        <v>2</v>
      </c>
      <c r="F1" s="4" t="s">
        <v>228</v>
      </c>
      <c r="G1" s="4" t="s">
        <v>229</v>
      </c>
      <c r="H1" s="4" t="s">
        <v>230</v>
      </c>
      <c r="I1" s="4" t="s">
        <v>231</v>
      </c>
      <c r="J1" s="4" t="s">
        <v>232</v>
      </c>
      <c r="K1" s="4" t="s">
        <v>233</v>
      </c>
      <c r="L1" s="4" t="s">
        <v>234</v>
      </c>
      <c r="M1" s="4" t="s">
        <v>235</v>
      </c>
      <c r="N1" s="4" t="s">
        <v>236</v>
      </c>
    </row>
    <row r="2" spans="1:14" x14ac:dyDescent="0.25">
      <c r="A2" t="s">
        <v>237</v>
      </c>
      <c r="B2" t="s">
        <v>238</v>
      </c>
      <c r="D2">
        <v>1</v>
      </c>
      <c r="E2" t="s">
        <v>57</v>
      </c>
      <c r="F2" s="5">
        <v>43589</v>
      </c>
      <c r="G2" t="str">
        <f>"9780309477840"</f>
        <v>9780309477840</v>
      </c>
      <c r="H2" t="str">
        <f>"9780309477857"</f>
        <v>9780309477857</v>
      </c>
      <c r="I2">
        <v>5750071</v>
      </c>
      <c r="J2">
        <v>40.99</v>
      </c>
      <c r="K2">
        <v>51.24</v>
      </c>
      <c r="L2">
        <v>61.48</v>
      </c>
      <c r="M2" t="s">
        <v>191</v>
      </c>
      <c r="N2" t="s">
        <v>191</v>
      </c>
    </row>
    <row r="3" spans="1:14" x14ac:dyDescent="0.25">
      <c r="A3" t="s">
        <v>239</v>
      </c>
      <c r="B3" t="s">
        <v>240</v>
      </c>
      <c r="E3" t="s">
        <v>143</v>
      </c>
      <c r="F3" s="5">
        <v>44621</v>
      </c>
      <c r="G3" t="str">
        <f>"9781582123721"</f>
        <v>9781582123721</v>
      </c>
      <c r="H3" t="str">
        <f>"9781582123745"</f>
        <v>9781582123745</v>
      </c>
      <c r="I3">
        <v>6865985</v>
      </c>
      <c r="J3">
        <v>34.950000000000003</v>
      </c>
      <c r="M3" t="s">
        <v>241</v>
      </c>
      <c r="N3" t="s">
        <v>241</v>
      </c>
    </row>
    <row r="4" spans="1:14" x14ac:dyDescent="0.25">
      <c r="A4" t="s">
        <v>242</v>
      </c>
      <c r="B4" t="s">
        <v>243</v>
      </c>
      <c r="E4" t="s">
        <v>10</v>
      </c>
      <c r="F4" s="5">
        <v>44432</v>
      </c>
      <c r="G4" t="str">
        <f>"9789811642647"</f>
        <v>9789811642647</v>
      </c>
      <c r="H4" t="str">
        <f>"9789811642654"</f>
        <v>9789811642654</v>
      </c>
      <c r="I4">
        <v>6711714</v>
      </c>
      <c r="J4">
        <v>109</v>
      </c>
      <c r="K4">
        <v>163.5</v>
      </c>
      <c r="L4">
        <v>218</v>
      </c>
      <c r="M4" t="s">
        <v>191</v>
      </c>
      <c r="N4" t="s">
        <v>241</v>
      </c>
    </row>
    <row r="5" spans="1:14" x14ac:dyDescent="0.25">
      <c r="A5" t="s">
        <v>244</v>
      </c>
      <c r="B5" t="s">
        <v>73</v>
      </c>
      <c r="C5" t="s">
        <v>245</v>
      </c>
      <c r="E5" t="s">
        <v>246</v>
      </c>
      <c r="F5" s="5">
        <v>44750</v>
      </c>
      <c r="G5" t="str">
        <f>"9783031006647"</f>
        <v>9783031006647</v>
      </c>
      <c r="H5" t="str">
        <f>"9783031006654"</f>
        <v>9783031006654</v>
      </c>
      <c r="I5">
        <v>7042216</v>
      </c>
      <c r="J5">
        <v>89</v>
      </c>
      <c r="K5">
        <v>133.5</v>
      </c>
      <c r="L5">
        <v>178</v>
      </c>
      <c r="M5" t="s">
        <v>241</v>
      </c>
      <c r="N5" t="s">
        <v>241</v>
      </c>
    </row>
    <row r="6" spans="1:14" x14ac:dyDescent="0.25">
      <c r="A6" t="s">
        <v>247</v>
      </c>
      <c r="B6" t="s">
        <v>154</v>
      </c>
      <c r="E6" t="s">
        <v>246</v>
      </c>
      <c r="F6" s="5">
        <v>44175</v>
      </c>
      <c r="G6" t="str">
        <f>"9783030602826"</f>
        <v>9783030602826</v>
      </c>
      <c r="H6" t="str">
        <f>"9783030602833"</f>
        <v>9783030602833</v>
      </c>
      <c r="I6">
        <v>6423159</v>
      </c>
      <c r="J6">
        <v>64.989999999999995</v>
      </c>
      <c r="K6">
        <v>97.49</v>
      </c>
      <c r="L6">
        <v>129.97999999999999</v>
      </c>
      <c r="M6" t="s">
        <v>191</v>
      </c>
      <c r="N6" t="s">
        <v>241</v>
      </c>
    </row>
    <row r="7" spans="1:14" x14ac:dyDescent="0.25">
      <c r="A7" t="s">
        <v>248</v>
      </c>
      <c r="B7" t="s">
        <v>249</v>
      </c>
      <c r="D7">
        <v>1</v>
      </c>
      <c r="E7" t="s">
        <v>57</v>
      </c>
      <c r="F7" s="5">
        <v>43342</v>
      </c>
      <c r="G7" t="str">
        <f>"9780309476904"</f>
        <v>9780309476904</v>
      </c>
      <c r="H7" t="str">
        <f>"9780309476911"</f>
        <v>9780309476911</v>
      </c>
      <c r="I7">
        <v>5485192</v>
      </c>
      <c r="J7">
        <v>40.99</v>
      </c>
      <c r="K7">
        <v>51.24</v>
      </c>
      <c r="L7">
        <v>61.48</v>
      </c>
      <c r="M7" t="s">
        <v>191</v>
      </c>
      <c r="N7" t="s">
        <v>191</v>
      </c>
    </row>
    <row r="8" spans="1:14" x14ac:dyDescent="0.25">
      <c r="A8" t="s">
        <v>250</v>
      </c>
      <c r="B8" t="s">
        <v>251</v>
      </c>
      <c r="D8">
        <v>1</v>
      </c>
      <c r="E8" t="s">
        <v>252</v>
      </c>
      <c r="F8" s="5">
        <v>44200</v>
      </c>
      <c r="G8" t="str">
        <f>"9781284203158"</f>
        <v>9781284203158</v>
      </c>
      <c r="H8" t="str">
        <f>"9781284203165"</f>
        <v>9781284203165</v>
      </c>
      <c r="I8">
        <v>6378683</v>
      </c>
      <c r="J8">
        <v>113.93</v>
      </c>
      <c r="K8">
        <v>170.9</v>
      </c>
      <c r="M8" t="s">
        <v>241</v>
      </c>
      <c r="N8" t="s">
        <v>241</v>
      </c>
    </row>
    <row r="9" spans="1:14" x14ac:dyDescent="0.25">
      <c r="A9" t="s">
        <v>253</v>
      </c>
      <c r="B9" t="s">
        <v>254</v>
      </c>
      <c r="E9" t="s">
        <v>255</v>
      </c>
      <c r="F9" s="5">
        <v>44083</v>
      </c>
      <c r="G9" t="str">
        <f>"9780367374518"</f>
        <v>9780367374518</v>
      </c>
      <c r="H9" t="str">
        <f>"9780429665752"</f>
        <v>9780429665752</v>
      </c>
      <c r="I9">
        <v>6307420</v>
      </c>
      <c r="J9">
        <v>190</v>
      </c>
      <c r="K9">
        <v>237.5</v>
      </c>
      <c r="L9">
        <v>285</v>
      </c>
      <c r="M9" t="s">
        <v>191</v>
      </c>
      <c r="N9" t="s">
        <v>241</v>
      </c>
    </row>
    <row r="10" spans="1:14" x14ac:dyDescent="0.25">
      <c r="A10" t="s">
        <v>256</v>
      </c>
      <c r="B10" t="s">
        <v>29</v>
      </c>
      <c r="E10" t="s">
        <v>257</v>
      </c>
      <c r="F10" s="5">
        <v>44208</v>
      </c>
      <c r="G10" t="str">
        <f>"9780128138984"</f>
        <v>9780128138984</v>
      </c>
      <c r="H10" t="str">
        <f>"9780128138991"</f>
        <v>9780128138991</v>
      </c>
      <c r="I10">
        <v>6452832</v>
      </c>
      <c r="J10">
        <v>119.94</v>
      </c>
      <c r="K10">
        <v>149.91999999999999</v>
      </c>
      <c r="L10">
        <v>179.91</v>
      </c>
      <c r="M10" t="s">
        <v>191</v>
      </c>
      <c r="N10" t="s">
        <v>241</v>
      </c>
    </row>
    <row r="11" spans="1:14" x14ac:dyDescent="0.25">
      <c r="A11" t="s">
        <v>258</v>
      </c>
      <c r="B11" t="s">
        <v>259</v>
      </c>
      <c r="E11" t="s">
        <v>260</v>
      </c>
      <c r="F11" s="5">
        <v>44922</v>
      </c>
      <c r="G11" t="str">
        <f>"9781032168418"</f>
        <v>9781032168418</v>
      </c>
      <c r="H11" t="str">
        <f>"9781000824452"</f>
        <v>9781000824452</v>
      </c>
      <c r="I11">
        <v>7145601</v>
      </c>
      <c r="J11">
        <v>180</v>
      </c>
      <c r="K11">
        <v>225</v>
      </c>
      <c r="L11">
        <v>270</v>
      </c>
      <c r="M11" t="s">
        <v>191</v>
      </c>
      <c r="N11" t="s">
        <v>241</v>
      </c>
    </row>
    <row r="12" spans="1:14" x14ac:dyDescent="0.25">
      <c r="A12" t="s">
        <v>261</v>
      </c>
      <c r="B12" t="s">
        <v>262</v>
      </c>
      <c r="E12" t="s">
        <v>260</v>
      </c>
      <c r="F12" s="5">
        <v>44740</v>
      </c>
      <c r="G12" t="str">
        <f>"9781032272139"</f>
        <v>9781032272139</v>
      </c>
      <c r="H12" t="str">
        <f>"9781000591729"</f>
        <v>9781000591729</v>
      </c>
      <c r="I12">
        <v>7001651</v>
      </c>
      <c r="J12">
        <v>190</v>
      </c>
      <c r="K12">
        <v>237.5</v>
      </c>
      <c r="L12">
        <v>285</v>
      </c>
      <c r="M12" t="s">
        <v>191</v>
      </c>
      <c r="N12" t="s">
        <v>241</v>
      </c>
    </row>
    <row r="13" spans="1:14" x14ac:dyDescent="0.25">
      <c r="A13" t="s">
        <v>263</v>
      </c>
      <c r="B13" t="s">
        <v>264</v>
      </c>
      <c r="D13">
        <v>2</v>
      </c>
      <c r="E13" t="s">
        <v>265</v>
      </c>
      <c r="F13" s="5">
        <v>43525</v>
      </c>
      <c r="G13" t="str">
        <f>"9780826155191"</f>
        <v>9780826155191</v>
      </c>
      <c r="H13" t="str">
        <f>"9780826155214"</f>
        <v>9780826155214</v>
      </c>
      <c r="I13">
        <v>5731453</v>
      </c>
      <c r="J13">
        <v>180</v>
      </c>
      <c r="K13">
        <v>247.5</v>
      </c>
      <c r="M13" t="s">
        <v>191</v>
      </c>
      <c r="N13" t="s">
        <v>241</v>
      </c>
    </row>
    <row r="14" spans="1:14" x14ac:dyDescent="0.25">
      <c r="A14" t="s">
        <v>266</v>
      </c>
      <c r="B14" t="s">
        <v>158</v>
      </c>
      <c r="E14" t="s">
        <v>246</v>
      </c>
      <c r="F14" s="5">
        <v>43732</v>
      </c>
      <c r="G14" t="str">
        <f>"9783030241346"</f>
        <v>9783030241346</v>
      </c>
      <c r="H14" t="str">
        <f>"9783030241353"</f>
        <v>9783030241353</v>
      </c>
      <c r="I14">
        <v>5896942</v>
      </c>
      <c r="J14">
        <v>99</v>
      </c>
      <c r="K14">
        <v>148.5</v>
      </c>
      <c r="L14">
        <v>198</v>
      </c>
      <c r="M14" t="s">
        <v>191</v>
      </c>
      <c r="N14" t="s">
        <v>241</v>
      </c>
    </row>
    <row r="15" spans="1:14" x14ac:dyDescent="0.25">
      <c r="A15" t="s">
        <v>267</v>
      </c>
      <c r="B15" t="s">
        <v>268</v>
      </c>
      <c r="D15">
        <v>1</v>
      </c>
      <c r="E15" t="s">
        <v>57</v>
      </c>
      <c r="F15" s="5">
        <v>43793</v>
      </c>
      <c r="G15" t="str">
        <f>"9780309496049"</f>
        <v>9780309496049</v>
      </c>
      <c r="H15" t="str">
        <f>"9780309496056"</f>
        <v>9780309496056</v>
      </c>
      <c r="I15">
        <v>5969516</v>
      </c>
      <c r="J15">
        <v>36.99</v>
      </c>
      <c r="K15">
        <v>46.24</v>
      </c>
      <c r="L15">
        <v>55.48</v>
      </c>
      <c r="M15" t="s">
        <v>191</v>
      </c>
      <c r="N15" t="s">
        <v>191</v>
      </c>
    </row>
    <row r="16" spans="1:14" x14ac:dyDescent="0.25">
      <c r="A16" t="s">
        <v>269</v>
      </c>
      <c r="B16" t="s">
        <v>270</v>
      </c>
      <c r="D16">
        <v>1</v>
      </c>
      <c r="E16" t="s">
        <v>57</v>
      </c>
      <c r="F16" s="5">
        <v>44522</v>
      </c>
      <c r="G16" t="str">
        <f>"9780309496520"</f>
        <v>9780309496520</v>
      </c>
      <c r="H16" t="str">
        <f>"9780309496537"</f>
        <v>9780309496537</v>
      </c>
      <c r="I16">
        <v>6794727</v>
      </c>
      <c r="J16">
        <v>36.99</v>
      </c>
      <c r="K16">
        <v>46.24</v>
      </c>
      <c r="L16">
        <v>55.48</v>
      </c>
      <c r="M16" t="s">
        <v>191</v>
      </c>
      <c r="N16" t="s">
        <v>191</v>
      </c>
    </row>
    <row r="17" spans="1:14" x14ac:dyDescent="0.25">
      <c r="A17" t="s">
        <v>271</v>
      </c>
      <c r="B17" t="s">
        <v>161</v>
      </c>
      <c r="D17">
        <v>1</v>
      </c>
      <c r="E17" t="s">
        <v>162</v>
      </c>
      <c r="F17" s="5">
        <v>43791</v>
      </c>
      <c r="G17" t="str">
        <f>"9781799810520"</f>
        <v>9781799810520</v>
      </c>
      <c r="H17" t="str">
        <f>"9781799810537"</f>
        <v>9781799810537</v>
      </c>
      <c r="I17">
        <v>6577256</v>
      </c>
      <c r="J17">
        <v>295</v>
      </c>
      <c r="K17">
        <v>368.75</v>
      </c>
      <c r="L17">
        <v>442.5</v>
      </c>
      <c r="M17" t="s">
        <v>241</v>
      </c>
      <c r="N17" t="s">
        <v>191</v>
      </c>
    </row>
    <row r="18" spans="1:14" x14ac:dyDescent="0.25">
      <c r="A18" t="s">
        <v>272</v>
      </c>
      <c r="B18" t="s">
        <v>273</v>
      </c>
      <c r="C18" t="s">
        <v>274</v>
      </c>
      <c r="E18" t="s">
        <v>265</v>
      </c>
      <c r="F18" s="5">
        <v>45108</v>
      </c>
      <c r="G18" t="str">
        <f>"9780826177254"</f>
        <v>9780826177254</v>
      </c>
      <c r="H18" t="str">
        <f>"9780826177315"</f>
        <v>9780826177315</v>
      </c>
      <c r="I18">
        <v>7031567</v>
      </c>
      <c r="J18">
        <v>230</v>
      </c>
      <c r="K18">
        <v>316.25</v>
      </c>
      <c r="M18" t="s">
        <v>191</v>
      </c>
      <c r="N18" t="s">
        <v>241</v>
      </c>
    </row>
    <row r="19" spans="1:14" x14ac:dyDescent="0.25">
      <c r="A19" t="s">
        <v>275</v>
      </c>
      <c r="B19" t="s">
        <v>276</v>
      </c>
      <c r="D19">
        <v>1</v>
      </c>
      <c r="E19" t="s">
        <v>34</v>
      </c>
      <c r="F19" s="5">
        <v>44637</v>
      </c>
      <c r="G19" t="str">
        <f>"9781487505202"</f>
        <v>9781487505202</v>
      </c>
      <c r="H19" t="str">
        <f>"9781487531751"</f>
        <v>9781487531751</v>
      </c>
      <c r="I19">
        <v>6914841</v>
      </c>
      <c r="J19">
        <v>95</v>
      </c>
      <c r="M19" t="s">
        <v>191</v>
      </c>
      <c r="N19" t="s">
        <v>191</v>
      </c>
    </row>
    <row r="20" spans="1:14" x14ac:dyDescent="0.25">
      <c r="A20" t="s">
        <v>237</v>
      </c>
      <c r="B20" t="s">
        <v>277</v>
      </c>
      <c r="D20">
        <v>1</v>
      </c>
      <c r="E20" t="s">
        <v>57</v>
      </c>
      <c r="F20" s="5">
        <v>44325</v>
      </c>
      <c r="G20" t="str">
        <f>"9780309160117"</f>
        <v>9780309160117</v>
      </c>
      <c r="H20" t="str">
        <f>"9780309222600"</f>
        <v>9780309222600</v>
      </c>
      <c r="I20">
        <v>6551424</v>
      </c>
      <c r="J20">
        <v>36.99</v>
      </c>
      <c r="K20">
        <v>46.24</v>
      </c>
      <c r="L20">
        <v>55.48</v>
      </c>
      <c r="M20" t="s">
        <v>191</v>
      </c>
      <c r="N20" t="s">
        <v>191</v>
      </c>
    </row>
    <row r="21" spans="1:14" x14ac:dyDescent="0.25">
      <c r="A21" t="s">
        <v>278</v>
      </c>
      <c r="B21" t="s">
        <v>279</v>
      </c>
      <c r="E21" t="s">
        <v>260</v>
      </c>
      <c r="F21" s="5">
        <v>44799</v>
      </c>
      <c r="G21" t="str">
        <f>"9781032170596"</f>
        <v>9781032170596</v>
      </c>
      <c r="H21" t="str">
        <f>"9781000634969"</f>
        <v>9781000634969</v>
      </c>
      <c r="I21">
        <v>7021159</v>
      </c>
      <c r="J21">
        <v>190</v>
      </c>
      <c r="K21">
        <v>237.5</v>
      </c>
      <c r="L21">
        <v>285</v>
      </c>
      <c r="M21" t="s">
        <v>191</v>
      </c>
      <c r="N21" t="s">
        <v>241</v>
      </c>
    </row>
    <row r="22" spans="1:14" x14ac:dyDescent="0.25">
      <c r="A22" t="s">
        <v>280</v>
      </c>
      <c r="B22" t="s">
        <v>281</v>
      </c>
      <c r="C22" t="s">
        <v>282</v>
      </c>
      <c r="E22" t="s">
        <v>260</v>
      </c>
      <c r="F22" s="5">
        <v>44044</v>
      </c>
      <c r="G22" t="str">
        <f>"9780367860608"</f>
        <v>9780367860608</v>
      </c>
      <c r="H22" t="str">
        <f>"9781000166675"</f>
        <v>9781000166675</v>
      </c>
      <c r="I22">
        <v>6267021</v>
      </c>
      <c r="J22">
        <v>110</v>
      </c>
      <c r="K22">
        <v>137.5</v>
      </c>
      <c r="L22">
        <v>165</v>
      </c>
      <c r="M22" t="s">
        <v>191</v>
      </c>
      <c r="N22" t="s">
        <v>241</v>
      </c>
    </row>
    <row r="23" spans="1:14" x14ac:dyDescent="0.25">
      <c r="A23" t="s">
        <v>283</v>
      </c>
      <c r="B23" t="s">
        <v>284</v>
      </c>
      <c r="C23" t="s">
        <v>285</v>
      </c>
      <c r="E23" t="s">
        <v>286</v>
      </c>
      <c r="F23" s="5">
        <v>43448</v>
      </c>
      <c r="G23" t="str">
        <f>"9789811320583"</f>
        <v>9789811320583</v>
      </c>
      <c r="H23" t="str">
        <f>"9789811320590"</f>
        <v>9789811320590</v>
      </c>
      <c r="I23">
        <v>5620200</v>
      </c>
      <c r="J23">
        <v>79.989999999999995</v>
      </c>
      <c r="K23">
        <v>119.99</v>
      </c>
      <c r="L23">
        <v>159.97999999999999</v>
      </c>
      <c r="M23" t="s">
        <v>191</v>
      </c>
      <c r="N23" t="s">
        <v>241</v>
      </c>
    </row>
    <row r="24" spans="1:14" x14ac:dyDescent="0.25">
      <c r="A24" t="s">
        <v>287</v>
      </c>
      <c r="B24" t="s">
        <v>288</v>
      </c>
      <c r="E24" t="s">
        <v>82</v>
      </c>
      <c r="F24" s="5">
        <v>44361</v>
      </c>
      <c r="G24" t="str">
        <f>"9781640552456"</f>
        <v>9781640552456</v>
      </c>
      <c r="H24" t="str">
        <f>"9781640552418"</f>
        <v>9781640552418</v>
      </c>
      <c r="I24">
        <v>6606874</v>
      </c>
      <c r="J24">
        <v>120</v>
      </c>
      <c r="K24">
        <v>156</v>
      </c>
      <c r="L24">
        <v>180</v>
      </c>
      <c r="M24" t="s">
        <v>191</v>
      </c>
      <c r="N24" t="s">
        <v>241</v>
      </c>
    </row>
    <row r="25" spans="1:14" x14ac:dyDescent="0.25">
      <c r="A25" t="s">
        <v>289</v>
      </c>
      <c r="B25" t="s">
        <v>115</v>
      </c>
      <c r="E25" t="s">
        <v>290</v>
      </c>
      <c r="F25" s="5">
        <v>43552</v>
      </c>
      <c r="G25" t="str">
        <f>"9780198836520"</f>
        <v>9780198836520</v>
      </c>
      <c r="H25" t="str">
        <f>"9780192573582"</f>
        <v>9780192573582</v>
      </c>
      <c r="I25">
        <v>5746361</v>
      </c>
      <c r="J25">
        <v>30.36</v>
      </c>
      <c r="K25">
        <v>40.99</v>
      </c>
      <c r="L25">
        <v>50.09</v>
      </c>
      <c r="M25" t="s">
        <v>191</v>
      </c>
      <c r="N25" t="s">
        <v>241</v>
      </c>
    </row>
    <row r="26" spans="1:14" x14ac:dyDescent="0.25">
      <c r="A26" t="s">
        <v>291</v>
      </c>
      <c r="B26" t="s">
        <v>37</v>
      </c>
      <c r="D26">
        <v>1</v>
      </c>
      <c r="E26" t="s">
        <v>292</v>
      </c>
      <c r="F26" s="5">
        <v>44331</v>
      </c>
      <c r="G26" t="str">
        <f>"9781646480463"</f>
        <v>9781646480463</v>
      </c>
      <c r="H26" t="str">
        <f>"9781646480487"</f>
        <v>9781646480487</v>
      </c>
      <c r="I26">
        <v>6794718</v>
      </c>
      <c r="J26">
        <v>39.950000000000003</v>
      </c>
      <c r="K26">
        <v>49.94</v>
      </c>
      <c r="L26">
        <v>59.92</v>
      </c>
      <c r="M26" t="s">
        <v>191</v>
      </c>
      <c r="N26" t="s">
        <v>241</v>
      </c>
    </row>
    <row r="27" spans="1:14" x14ac:dyDescent="0.25">
      <c r="A27" t="s">
        <v>293</v>
      </c>
      <c r="B27" t="s">
        <v>294</v>
      </c>
      <c r="E27" t="s">
        <v>246</v>
      </c>
      <c r="F27" s="5">
        <v>44222</v>
      </c>
      <c r="G27" t="str">
        <f>"9783030594664"</f>
        <v>9783030594664</v>
      </c>
      <c r="H27" t="str">
        <f>"9783030594671"</f>
        <v>9783030594671</v>
      </c>
      <c r="I27">
        <v>6463422</v>
      </c>
      <c r="J27">
        <v>159</v>
      </c>
      <c r="K27">
        <v>238.5</v>
      </c>
      <c r="L27">
        <v>318</v>
      </c>
      <c r="M27" t="s">
        <v>191</v>
      </c>
      <c r="N27" t="s">
        <v>241</v>
      </c>
    </row>
    <row r="28" spans="1:14" x14ac:dyDescent="0.25">
      <c r="A28" t="s">
        <v>295</v>
      </c>
      <c r="B28" t="s">
        <v>296</v>
      </c>
      <c r="C28" t="s">
        <v>297</v>
      </c>
      <c r="E28" t="s">
        <v>260</v>
      </c>
      <c r="F28" s="5">
        <v>44378</v>
      </c>
      <c r="G28" t="str">
        <f>"9780367565848"</f>
        <v>9780367565848</v>
      </c>
      <c r="H28" t="str">
        <f>"9781000407693"</f>
        <v>9781000407693</v>
      </c>
      <c r="I28">
        <v>6524290</v>
      </c>
      <c r="J28">
        <v>71.95</v>
      </c>
      <c r="K28">
        <v>89.94</v>
      </c>
      <c r="L28">
        <v>107.93</v>
      </c>
      <c r="M28" t="s">
        <v>191</v>
      </c>
      <c r="N28" t="s">
        <v>241</v>
      </c>
    </row>
    <row r="29" spans="1:14" x14ac:dyDescent="0.25">
      <c r="A29" t="s">
        <v>298</v>
      </c>
      <c r="B29" t="s">
        <v>299</v>
      </c>
      <c r="E29" t="s">
        <v>255</v>
      </c>
      <c r="F29" s="5">
        <v>44138</v>
      </c>
      <c r="G29" t="str">
        <f>"9781138328259"</f>
        <v>9781138328259</v>
      </c>
      <c r="H29" t="str">
        <f>"9780429828652"</f>
        <v>9780429828652</v>
      </c>
      <c r="I29">
        <v>6348606</v>
      </c>
      <c r="J29">
        <v>190</v>
      </c>
      <c r="K29">
        <v>237.5</v>
      </c>
      <c r="L29">
        <v>285</v>
      </c>
      <c r="M29" t="s">
        <v>191</v>
      </c>
      <c r="N29" t="s">
        <v>241</v>
      </c>
    </row>
    <row r="30" spans="1:14" x14ac:dyDescent="0.25">
      <c r="A30" t="s">
        <v>300</v>
      </c>
      <c r="B30" t="s">
        <v>301</v>
      </c>
      <c r="E30" t="s">
        <v>265</v>
      </c>
      <c r="F30" s="5">
        <v>44801</v>
      </c>
      <c r="G30" t="str">
        <f>"9780826149237"</f>
        <v>9780826149237</v>
      </c>
      <c r="H30" t="str">
        <f>"9780826149244"</f>
        <v>9780826149244</v>
      </c>
      <c r="I30">
        <v>7046166</v>
      </c>
      <c r="J30">
        <v>390</v>
      </c>
      <c r="K30">
        <v>536.25</v>
      </c>
      <c r="M30" t="s">
        <v>191</v>
      </c>
      <c r="N30" t="s">
        <v>241</v>
      </c>
    </row>
    <row r="31" spans="1:14" x14ac:dyDescent="0.25">
      <c r="A31" t="s">
        <v>302</v>
      </c>
      <c r="B31" t="s">
        <v>303</v>
      </c>
      <c r="D31">
        <v>2</v>
      </c>
      <c r="E31" t="s">
        <v>246</v>
      </c>
      <c r="F31" s="5">
        <v>43998</v>
      </c>
      <c r="G31" t="str">
        <f>"9783030454241"</f>
        <v>9783030454241</v>
      </c>
      <c r="H31" t="str">
        <f>"9783030454258"</f>
        <v>9783030454258</v>
      </c>
      <c r="I31">
        <v>6229426</v>
      </c>
      <c r="J31">
        <v>69.989999999999995</v>
      </c>
      <c r="K31">
        <v>104.99</v>
      </c>
      <c r="L31">
        <v>139.97999999999999</v>
      </c>
      <c r="M31" t="s">
        <v>191</v>
      </c>
      <c r="N31" t="s">
        <v>241</v>
      </c>
    </row>
    <row r="32" spans="1:14" x14ac:dyDescent="0.25">
      <c r="A32" t="s">
        <v>304</v>
      </c>
      <c r="B32" t="s">
        <v>305</v>
      </c>
      <c r="C32" t="s">
        <v>306</v>
      </c>
      <c r="E32" t="s">
        <v>307</v>
      </c>
      <c r="F32" s="5">
        <v>43215</v>
      </c>
      <c r="G32" t="str">
        <f>"9789402412598"</f>
        <v>9789402412598</v>
      </c>
      <c r="H32" t="str">
        <f>"9789402412611"</f>
        <v>9789402412611</v>
      </c>
      <c r="I32">
        <v>5346349</v>
      </c>
      <c r="J32">
        <v>129</v>
      </c>
      <c r="K32">
        <v>193.5</v>
      </c>
      <c r="L32">
        <v>258</v>
      </c>
      <c r="M32" t="s">
        <v>191</v>
      </c>
      <c r="N32" t="s">
        <v>241</v>
      </c>
    </row>
    <row r="33" spans="1:14" x14ac:dyDescent="0.25">
      <c r="A33" t="s">
        <v>308</v>
      </c>
      <c r="B33" t="s">
        <v>309</v>
      </c>
      <c r="E33" t="s">
        <v>310</v>
      </c>
      <c r="F33" s="5">
        <v>44004</v>
      </c>
      <c r="G33" t="str">
        <f>"9780857088284"</f>
        <v>9780857088284</v>
      </c>
      <c r="H33" t="str">
        <f>"9780857088291"</f>
        <v>9780857088291</v>
      </c>
      <c r="I33">
        <v>6173698</v>
      </c>
      <c r="J33">
        <v>16.989999999999998</v>
      </c>
      <c r="K33">
        <v>25.49</v>
      </c>
      <c r="L33">
        <v>29.73</v>
      </c>
      <c r="M33" t="s">
        <v>191</v>
      </c>
      <c r="N33" t="s">
        <v>241</v>
      </c>
    </row>
    <row r="34" spans="1:14" x14ac:dyDescent="0.25">
      <c r="A34" t="s">
        <v>311</v>
      </c>
      <c r="B34" t="s">
        <v>171</v>
      </c>
      <c r="D34">
        <v>1</v>
      </c>
      <c r="E34" t="s">
        <v>162</v>
      </c>
      <c r="F34" s="5">
        <v>43707</v>
      </c>
      <c r="G34" t="str">
        <f>"9781522598039"</f>
        <v>9781522598039</v>
      </c>
      <c r="H34" t="str">
        <f>"9781522598053"</f>
        <v>9781522598053</v>
      </c>
      <c r="I34">
        <v>5946161</v>
      </c>
      <c r="J34">
        <v>255</v>
      </c>
      <c r="K34">
        <v>318.75</v>
      </c>
      <c r="L34">
        <v>382.5</v>
      </c>
      <c r="M34" t="s">
        <v>241</v>
      </c>
      <c r="N34" t="s">
        <v>191</v>
      </c>
    </row>
    <row r="35" spans="1:14" x14ac:dyDescent="0.25">
      <c r="A35" t="s">
        <v>312</v>
      </c>
      <c r="B35" t="s">
        <v>313</v>
      </c>
      <c r="D35">
        <v>1</v>
      </c>
      <c r="E35" t="s">
        <v>57</v>
      </c>
      <c r="F35" s="5">
        <v>44562</v>
      </c>
      <c r="G35" t="str">
        <f>"9780309694674"</f>
        <v>9780309694674</v>
      </c>
      <c r="H35" t="str">
        <f>"9780309694681"</f>
        <v>9780309694681</v>
      </c>
      <c r="I35">
        <v>30171796</v>
      </c>
      <c r="J35">
        <v>28.5</v>
      </c>
      <c r="K35">
        <v>35.619999999999997</v>
      </c>
      <c r="L35">
        <v>42.75</v>
      </c>
      <c r="M35" t="s">
        <v>191</v>
      </c>
      <c r="N35" t="s">
        <v>191</v>
      </c>
    </row>
    <row r="36" spans="1:14" x14ac:dyDescent="0.25">
      <c r="A36" t="s">
        <v>314</v>
      </c>
      <c r="B36" t="s">
        <v>81</v>
      </c>
      <c r="E36" t="s">
        <v>82</v>
      </c>
      <c r="F36" s="5">
        <v>44429</v>
      </c>
      <c r="G36" t="str">
        <f>"9781640552876"</f>
        <v>9781640552876</v>
      </c>
      <c r="H36" t="str">
        <f>"9781640552845"</f>
        <v>9781640552845</v>
      </c>
      <c r="I36">
        <v>6689522</v>
      </c>
      <c r="J36">
        <v>34</v>
      </c>
      <c r="K36">
        <v>44.2</v>
      </c>
      <c r="L36">
        <v>51</v>
      </c>
      <c r="M36" t="s">
        <v>191</v>
      </c>
      <c r="N36" t="s">
        <v>241</v>
      </c>
    </row>
    <row r="37" spans="1:14" x14ac:dyDescent="0.25">
      <c r="A37" t="s">
        <v>315</v>
      </c>
      <c r="B37" t="s">
        <v>316</v>
      </c>
      <c r="E37" t="s">
        <v>82</v>
      </c>
      <c r="F37" s="5">
        <v>44948</v>
      </c>
      <c r="G37" t="str">
        <f>"9781640553699"</f>
        <v>9781640553699</v>
      </c>
      <c r="H37" t="str">
        <f>"9781640553682"</f>
        <v>9781640553682</v>
      </c>
      <c r="I37">
        <v>7174966</v>
      </c>
      <c r="J37">
        <v>28</v>
      </c>
      <c r="K37">
        <v>36.4</v>
      </c>
      <c r="L37">
        <v>42</v>
      </c>
      <c r="M37" t="s">
        <v>191</v>
      </c>
      <c r="N37" t="s">
        <v>241</v>
      </c>
    </row>
    <row r="38" spans="1:14" x14ac:dyDescent="0.25">
      <c r="A38" t="s">
        <v>317</v>
      </c>
      <c r="B38" t="s">
        <v>318</v>
      </c>
      <c r="D38">
        <v>6</v>
      </c>
      <c r="E38" t="s">
        <v>252</v>
      </c>
      <c r="F38" s="5">
        <v>44120</v>
      </c>
      <c r="G38" t="str">
        <f>"9781284202250"</f>
        <v>9781284202250</v>
      </c>
      <c r="H38" t="str">
        <f>"9781284202274"</f>
        <v>9781284202274</v>
      </c>
      <c r="I38">
        <v>6310892</v>
      </c>
      <c r="J38">
        <v>197.93</v>
      </c>
      <c r="K38">
        <v>296.89999999999998</v>
      </c>
      <c r="M38" t="s">
        <v>241</v>
      </c>
      <c r="N38" t="s">
        <v>241</v>
      </c>
    </row>
    <row r="39" spans="1:14" x14ac:dyDescent="0.25">
      <c r="A39" t="s">
        <v>319</v>
      </c>
      <c r="B39" t="s">
        <v>320</v>
      </c>
      <c r="E39" t="s">
        <v>260</v>
      </c>
      <c r="F39" s="5">
        <v>44348</v>
      </c>
      <c r="G39" t="str">
        <f>"9780367494582"</f>
        <v>9780367494582</v>
      </c>
      <c r="H39" t="str">
        <f>"9781000415575"</f>
        <v>9781000415575</v>
      </c>
      <c r="I39">
        <v>6646937</v>
      </c>
      <c r="J39">
        <v>190</v>
      </c>
      <c r="K39">
        <v>237.5</v>
      </c>
      <c r="L39">
        <v>285</v>
      </c>
      <c r="M39" t="s">
        <v>191</v>
      </c>
      <c r="N39" t="s">
        <v>241</v>
      </c>
    </row>
    <row r="40" spans="1:14" x14ac:dyDescent="0.25">
      <c r="A40" t="s">
        <v>321</v>
      </c>
      <c r="B40" t="s">
        <v>322</v>
      </c>
      <c r="E40" t="s">
        <v>246</v>
      </c>
      <c r="F40" s="5">
        <v>43423</v>
      </c>
      <c r="G40" t="str">
        <f>"9783319949703"</f>
        <v>9783319949703</v>
      </c>
      <c r="H40" t="str">
        <f>"9783319949710"</f>
        <v>9783319949710</v>
      </c>
      <c r="I40">
        <v>5596997</v>
      </c>
      <c r="J40">
        <v>149</v>
      </c>
      <c r="K40">
        <v>223.5</v>
      </c>
      <c r="L40">
        <v>298</v>
      </c>
      <c r="M40" t="s">
        <v>191</v>
      </c>
      <c r="N40" t="s">
        <v>241</v>
      </c>
    </row>
    <row r="41" spans="1:14" x14ac:dyDescent="0.25">
      <c r="A41" t="s">
        <v>323</v>
      </c>
      <c r="B41" t="s">
        <v>324</v>
      </c>
      <c r="E41" t="s">
        <v>260</v>
      </c>
      <c r="F41" s="5">
        <v>44469</v>
      </c>
      <c r="G41" t="str">
        <f>"9780367760182"</f>
        <v>9780367760182</v>
      </c>
      <c r="H41" t="str">
        <f>"9781000450071"</f>
        <v>9781000450071</v>
      </c>
      <c r="I41">
        <v>6695926</v>
      </c>
      <c r="J41">
        <v>190</v>
      </c>
      <c r="K41">
        <v>237.5</v>
      </c>
      <c r="L41">
        <v>285</v>
      </c>
      <c r="M41" t="s">
        <v>191</v>
      </c>
      <c r="N41" t="s">
        <v>241</v>
      </c>
    </row>
    <row r="42" spans="1:14" x14ac:dyDescent="0.25">
      <c r="A42" t="s">
        <v>325</v>
      </c>
      <c r="B42" t="s">
        <v>47</v>
      </c>
      <c r="D42">
        <v>1</v>
      </c>
      <c r="E42" t="s">
        <v>326</v>
      </c>
      <c r="F42" s="5">
        <v>44287</v>
      </c>
      <c r="G42" t="str">
        <f>"9781948057813"</f>
        <v>9781948057813</v>
      </c>
      <c r="H42" t="str">
        <f>"9781948057837"</f>
        <v>9781948057837</v>
      </c>
      <c r="I42">
        <v>6635044</v>
      </c>
      <c r="J42">
        <v>59.95</v>
      </c>
      <c r="K42">
        <v>74.94</v>
      </c>
      <c r="L42">
        <v>89.92</v>
      </c>
      <c r="M42" t="s">
        <v>191</v>
      </c>
      <c r="N42" t="s">
        <v>241</v>
      </c>
    </row>
    <row r="43" spans="1:14" x14ac:dyDescent="0.25">
      <c r="A43" t="s">
        <v>327</v>
      </c>
      <c r="B43" t="s">
        <v>328</v>
      </c>
      <c r="E43" t="s">
        <v>246</v>
      </c>
      <c r="F43" s="5">
        <v>42979</v>
      </c>
      <c r="G43" t="str">
        <f>"9783319578873"</f>
        <v>9783319578873</v>
      </c>
      <c r="H43" t="str">
        <f>"9783319578880"</f>
        <v>9783319578880</v>
      </c>
      <c r="I43">
        <v>4978963</v>
      </c>
      <c r="J43">
        <v>149</v>
      </c>
      <c r="K43">
        <v>223.5</v>
      </c>
      <c r="L43">
        <v>298</v>
      </c>
      <c r="M43" t="s">
        <v>191</v>
      </c>
      <c r="N43" t="s">
        <v>241</v>
      </c>
    </row>
    <row r="44" spans="1:14" x14ac:dyDescent="0.25">
      <c r="A44" t="s">
        <v>329</v>
      </c>
      <c r="B44" t="s">
        <v>330</v>
      </c>
      <c r="E44" t="s">
        <v>331</v>
      </c>
      <c r="F44" s="5">
        <v>43967</v>
      </c>
      <c r="G44" t="str">
        <f>"9781975135478"</f>
        <v>9781975135478</v>
      </c>
      <c r="H44" t="str">
        <f>"9781975135492"</f>
        <v>9781975135492</v>
      </c>
      <c r="I44">
        <v>6676916</v>
      </c>
      <c r="J44">
        <v>343.2</v>
      </c>
      <c r="K44">
        <v>429</v>
      </c>
      <c r="L44">
        <v>686.4</v>
      </c>
      <c r="M44" t="s">
        <v>191</v>
      </c>
      <c r="N44" t="s">
        <v>241</v>
      </c>
    </row>
    <row r="45" spans="1:14" x14ac:dyDescent="0.25">
      <c r="A45" t="s">
        <v>332</v>
      </c>
      <c r="B45" t="s">
        <v>333</v>
      </c>
      <c r="D45">
        <v>9</v>
      </c>
      <c r="E45" t="s">
        <v>252</v>
      </c>
      <c r="F45" s="5">
        <v>43146</v>
      </c>
      <c r="G45" t="str">
        <f>"9781284149449"</f>
        <v>9781284149449</v>
      </c>
      <c r="H45" t="str">
        <f>"9781284149456"</f>
        <v>9781284149456</v>
      </c>
      <c r="I45">
        <v>5264140</v>
      </c>
      <c r="J45">
        <v>136.43</v>
      </c>
      <c r="K45">
        <v>204.65</v>
      </c>
      <c r="M45" t="s">
        <v>241</v>
      </c>
      <c r="N45" t="s">
        <v>241</v>
      </c>
    </row>
    <row r="46" spans="1:14" x14ac:dyDescent="0.25">
      <c r="A46" t="s">
        <v>334</v>
      </c>
      <c r="B46" t="s">
        <v>335</v>
      </c>
      <c r="C46" t="s">
        <v>336</v>
      </c>
      <c r="E46" t="s">
        <v>246</v>
      </c>
      <c r="F46" s="5">
        <v>44511</v>
      </c>
      <c r="G46" t="str">
        <f>"9783030818494"</f>
        <v>9783030818494</v>
      </c>
      <c r="H46" t="str">
        <f>"9783030818500"</f>
        <v>9783030818500</v>
      </c>
      <c r="I46">
        <v>6803033</v>
      </c>
      <c r="J46">
        <v>54.99</v>
      </c>
      <c r="K46">
        <v>82.49</v>
      </c>
      <c r="L46">
        <v>109.98</v>
      </c>
      <c r="M46" t="s">
        <v>191</v>
      </c>
      <c r="N46" t="s">
        <v>241</v>
      </c>
    </row>
    <row r="47" spans="1:14" x14ac:dyDescent="0.25">
      <c r="A47" t="s">
        <v>337</v>
      </c>
      <c r="B47" t="s">
        <v>338</v>
      </c>
      <c r="D47">
        <v>1</v>
      </c>
      <c r="E47" t="s">
        <v>94</v>
      </c>
      <c r="F47" s="5">
        <v>44713</v>
      </c>
      <c r="G47" t="str">
        <f>"9781433837845"</f>
        <v>9781433837845</v>
      </c>
      <c r="H47" t="str">
        <f>"9781433840241"</f>
        <v>9781433840241</v>
      </c>
      <c r="I47">
        <v>7019754</v>
      </c>
      <c r="J47">
        <v>119.95</v>
      </c>
      <c r="K47">
        <v>149.94</v>
      </c>
      <c r="L47">
        <v>179.92</v>
      </c>
      <c r="M47" t="s">
        <v>241</v>
      </c>
      <c r="N47" t="s">
        <v>191</v>
      </c>
    </row>
    <row r="48" spans="1:14" x14ac:dyDescent="0.25">
      <c r="A48" t="s">
        <v>339</v>
      </c>
      <c r="B48" t="s">
        <v>340</v>
      </c>
      <c r="D48">
        <v>1</v>
      </c>
      <c r="E48" t="s">
        <v>292</v>
      </c>
      <c r="F48" s="5">
        <v>44062</v>
      </c>
      <c r="G48" t="str">
        <f>"9781948057592"</f>
        <v>9781948057592</v>
      </c>
      <c r="H48" t="str">
        <f>"9781948057615"</f>
        <v>9781948057615</v>
      </c>
      <c r="I48">
        <v>6635042</v>
      </c>
      <c r="J48">
        <v>39.950000000000003</v>
      </c>
      <c r="K48">
        <v>49.94</v>
      </c>
      <c r="L48">
        <v>59.92</v>
      </c>
      <c r="M48" t="s">
        <v>191</v>
      </c>
      <c r="N48" t="s">
        <v>241</v>
      </c>
    </row>
    <row r="49" spans="1:14" x14ac:dyDescent="0.25">
      <c r="A49" t="s">
        <v>341</v>
      </c>
      <c r="B49" t="s">
        <v>342</v>
      </c>
      <c r="E49" t="s">
        <v>246</v>
      </c>
      <c r="F49" s="5">
        <v>44896</v>
      </c>
      <c r="G49" t="str">
        <f>"9783031108426"</f>
        <v>9783031108426</v>
      </c>
      <c r="H49" t="str">
        <f>"9783031108433"</f>
        <v>9783031108433</v>
      </c>
      <c r="I49">
        <v>7150665</v>
      </c>
      <c r="J49">
        <v>64.989999999999995</v>
      </c>
      <c r="K49">
        <v>97.49</v>
      </c>
      <c r="L49">
        <v>129.97999999999999</v>
      </c>
      <c r="M49" t="s">
        <v>241</v>
      </c>
      <c r="N49" t="s">
        <v>241</v>
      </c>
    </row>
    <row r="50" spans="1:14" x14ac:dyDescent="0.25">
      <c r="A50" t="s">
        <v>343</v>
      </c>
      <c r="B50" t="s">
        <v>344</v>
      </c>
      <c r="E50" t="s">
        <v>246</v>
      </c>
      <c r="F50" s="5">
        <v>44928</v>
      </c>
      <c r="G50" t="str">
        <f>"9783031193002"</f>
        <v>9783031193002</v>
      </c>
      <c r="H50" t="str">
        <f>"9783031193019"</f>
        <v>9783031193019</v>
      </c>
      <c r="I50">
        <v>7166016</v>
      </c>
      <c r="J50">
        <v>119</v>
      </c>
      <c r="K50">
        <v>178.5</v>
      </c>
      <c r="L50">
        <v>238</v>
      </c>
      <c r="M50" t="s">
        <v>241</v>
      </c>
      <c r="N50" t="s">
        <v>241</v>
      </c>
    </row>
    <row r="51" spans="1:14" x14ac:dyDescent="0.25">
      <c r="A51" t="s">
        <v>345</v>
      </c>
      <c r="B51" t="s">
        <v>346</v>
      </c>
      <c r="E51" t="s">
        <v>260</v>
      </c>
      <c r="F51" s="5">
        <v>43313</v>
      </c>
      <c r="G51" t="str">
        <f>"9781138210318"</f>
        <v>9781138210318</v>
      </c>
      <c r="H51" t="str">
        <f>"9781315455488"</f>
        <v>9781315455488</v>
      </c>
      <c r="I51">
        <v>5515256</v>
      </c>
      <c r="J51">
        <v>190</v>
      </c>
      <c r="K51">
        <v>237.5</v>
      </c>
      <c r="L51">
        <v>285</v>
      </c>
      <c r="M51" t="s">
        <v>191</v>
      </c>
      <c r="N51" t="s">
        <v>241</v>
      </c>
    </row>
    <row r="52" spans="1:14" x14ac:dyDescent="0.25">
      <c r="A52" t="s">
        <v>347</v>
      </c>
      <c r="B52" t="s">
        <v>348</v>
      </c>
      <c r="E52" t="s">
        <v>246</v>
      </c>
      <c r="F52" s="5">
        <v>44612</v>
      </c>
      <c r="G52" t="str">
        <f>"9783030844974"</f>
        <v>9783030844974</v>
      </c>
      <c r="H52" t="str">
        <f>"9783030844981"</f>
        <v>9783030844981</v>
      </c>
      <c r="I52">
        <v>6892212</v>
      </c>
      <c r="J52">
        <v>79.989999999999995</v>
      </c>
      <c r="K52">
        <v>119.99</v>
      </c>
      <c r="L52">
        <v>159.97999999999999</v>
      </c>
      <c r="M52" t="s">
        <v>191</v>
      </c>
      <c r="N5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RRHS BOOKS</vt:lpstr>
      <vt:lpstr>RRHS EBC EBOOK 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Cramton</dc:creator>
  <cp:lastModifiedBy>Ashley White</cp:lastModifiedBy>
  <dcterms:created xsi:type="dcterms:W3CDTF">2015-06-05T18:17:20Z</dcterms:created>
  <dcterms:modified xsi:type="dcterms:W3CDTF">2023-04-17T21:35:44Z</dcterms:modified>
</cp:coreProperties>
</file>